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fthibous-adc\Documents\Communication\Site commande-publique-numerique\Refonte 2020\Nouveau site septembre 2021 - Ensemble des ressources\Ressources\"/>
    </mc:Choice>
  </mc:AlternateContent>
  <bookViews>
    <workbookView xWindow="0" yWindow="0" windowWidth="20490" windowHeight="8745" tabRatio="815"/>
  </bookViews>
  <sheets>
    <sheet name="Versions" sheetId="33" r:id="rId1"/>
    <sheet name="Notice" sheetId="31" r:id="rId2"/>
    <sheet name="Consultation" sheetId="9" r:id="rId3"/>
    <sheet name="Soumission" sheetId="21" r:id="rId4"/>
    <sheet name="Contrat" sheetId="27" r:id="rId5"/>
    <sheet name="Structure publique" sheetId="7" r:id="rId6"/>
    <sheet name="Structure privée" sheetId="15" r:id="rId7"/>
    <sheet name="Pièce-Jointe" sheetId="23" r:id="rId8"/>
    <sheet name="Registre" sheetId="24" r:id="rId9"/>
    <sheet name="Notification" sheetId="17" r:id="rId10"/>
    <sheet name="Liste Enumération" sheetId="18" r:id="rId11"/>
    <sheet name="Règles de gestion" sheetId="20" r:id="rId12"/>
  </sheets>
  <externalReferences>
    <externalReference r:id="rId13"/>
    <externalReference r:id="rId14"/>
  </externalReferences>
  <definedNames>
    <definedName name="_xlnm._FilterDatabase" localSheetId="2" hidden="1">Consultation!$B$4:$L$226</definedName>
    <definedName name="_xlnm._FilterDatabase" localSheetId="4" hidden="1">Contrat!$B$6:$L$249</definedName>
    <definedName name="_xlnm._FilterDatabase" localSheetId="10" hidden="1">'Liste Enumération'!$B$4:$F$9</definedName>
    <definedName name="_xlnm._FilterDatabase" localSheetId="9" hidden="1">Notification!$B$6:$L$15</definedName>
    <definedName name="_xlnm._FilterDatabase" localSheetId="7" hidden="1">'Pièce-Jointe'!$B$6:$L$16</definedName>
    <definedName name="_xlnm._FilterDatabase" localSheetId="8" hidden="1">Registre!$B$6:$L$50</definedName>
    <definedName name="_xlnm._FilterDatabase" localSheetId="11" hidden="1">'Règles de gestion'!$B$4:$D$80</definedName>
    <definedName name="_xlnm._FilterDatabase" localSheetId="3" hidden="1">Soumission!$B$6:$L$54</definedName>
    <definedName name="_xlnm._FilterDatabase" localSheetId="6" hidden="1">'Structure privée'!$B$6:$L$43</definedName>
    <definedName name="_xlnm._FilterDatabase" localSheetId="5" hidden="1">'Structure publique'!$B$6:$L$38</definedName>
    <definedName name="SP_EXCEL_LINK_2086b10f89ac4ae9a825c43c8cdbbf4e" localSheetId="11" hidden="1">#REF!</definedName>
    <definedName name="SP_EXCEL_LINK_2086b10f89ac4ae9a825c43c8cdbbf4e" hidden="1">Consultation!$B$82:$I$85</definedName>
    <definedName name="SP_EXCEL_LINK_2d3c8e505c7b441c88001872bdc3f14f" localSheetId="11" hidden="1">#REF!</definedName>
    <definedName name="SP_EXCEL_LINK_2d3c8e505c7b441c88001872bdc3f14f" hidden="1">Consultation!$B$4:$L$137</definedName>
    <definedName name="SP_EXCEL_LINK_7479312503d44844bb584db5ab896be9" localSheetId="11" hidden="1">#REF!</definedName>
    <definedName name="SP_EXCEL_LINK_7479312503d44844bb584db5ab896be9" hidden="1">Consultation!$B$4:$L$134</definedName>
    <definedName name="SP_EXCEL_LINK_7580692eb5a24997bf6ff9e0b9a220dd" localSheetId="1" hidden="1">'[1]A - Consultation'!#REF!</definedName>
    <definedName name="SP_EXCEL_LINK_7580692eb5a24997bf6ff9e0b9a220dd" localSheetId="11" hidden="1">#REF!</definedName>
    <definedName name="SP_EXCEL_LINK_7580692eb5a24997bf6ff9e0b9a220dd" hidden="1">Consultation!#REF!</definedName>
    <definedName name="SP_EXCEL_LINK_78d01c3a212d4c3f8a6304e7c8f57a06" localSheetId="11" hidden="1">#REF!</definedName>
    <definedName name="SP_EXCEL_LINK_78d01c3a212d4c3f8a6304e7c8f57a06" hidden="1">Consultation!$B$224:$I$225</definedName>
    <definedName name="SP_EXCEL_LINK_8b5412ce04fd48dcba509f801edde731" localSheetId="1" hidden="1">[2]Consultation!#REF!</definedName>
    <definedName name="SP_EXCEL_LINK_8b5412ce04fd48dcba509f801edde731" localSheetId="11" hidden="1">#REF!</definedName>
    <definedName name="SP_EXCEL_LINK_8b5412ce04fd48dcba509f801edde731" hidden="1">Consultation!#REF!</definedName>
    <definedName name="SP_EXCEL_LINK_b7442fbbc0f548458942543cb9aac7ac" localSheetId="11" hidden="1">#REF!</definedName>
    <definedName name="SP_EXCEL_LINK_b7442fbbc0f548458942543cb9aac7ac" hidden="1">Consultation!$D$23:$I$39</definedName>
    <definedName name="SP_EXCEL_LINK_cafe38be0d4d4d57b06de334a1cabc3c" hidden="1">'Liste Enumération'!$B$13:$D$19</definedName>
    <definedName name="SP_EXCEL_LINK_cb46ec5e4201435b98e121370bd71f1f" localSheetId="11" hidden="1">#REF!</definedName>
    <definedName name="SP_EXCEL_LINK_cb46ec5e4201435b98e121370bd71f1f" hidden="1">Consultation!$B$134:$F$202</definedName>
    <definedName name="_xlnm.Print_Area" localSheetId="2">Consultation!$B$1:$L$275</definedName>
    <definedName name="_xlnm.Print_Area" localSheetId="10">'Liste Enumération'!$A$1:$E$220</definedName>
    <definedName name="_xlnm.Print_Area" localSheetId="9">Notification!$B$1:$L$15</definedName>
    <definedName name="_xlnm.Print_Area" localSheetId="6">'Structure privée'!$B$1:$L$35</definedName>
    <definedName name="_xlnm.Print_Area" localSheetId="5">'Structure publique'!$B$1:$L$33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 i="27" l="1"/>
  <c r="K14" i="21"/>
  <c r="K192" i="9"/>
  <c r="K188" i="9"/>
  <c r="K185" i="9"/>
  <c r="K181" i="9"/>
  <c r="F341" i="18"/>
  <c r="K78" i="9"/>
  <c r="K68" i="27"/>
  <c r="K63" i="27" l="1"/>
  <c r="K41" i="24" l="1"/>
  <c r="K20" i="15"/>
  <c r="K16" i="24"/>
  <c r="F338" i="18"/>
  <c r="K13" i="27" l="1"/>
  <c r="K29" i="27" l="1"/>
  <c r="K10" i="7" l="1"/>
  <c r="F274" i="18" l="1"/>
  <c r="F329" i="18" l="1"/>
  <c r="K157" i="9" s="1"/>
  <c r="F324" i="18"/>
  <c r="K42" i="24" l="1"/>
  <c r="F305" i="18"/>
  <c r="F214" i="18" l="1"/>
  <c r="F317" i="18"/>
  <c r="F311" i="18"/>
  <c r="K199" i="27" l="1"/>
  <c r="F155" i="18" l="1"/>
  <c r="K176" i="27" l="1"/>
  <c r="F296" i="18"/>
  <c r="F163" i="18"/>
  <c r="K175" i="27" l="1"/>
  <c r="K132" i="27"/>
  <c r="K133" i="27"/>
  <c r="F5" i="18"/>
  <c r="F52" i="18" l="1"/>
  <c r="F301" i="18"/>
  <c r="K139" i="27" l="1"/>
  <c r="K118" i="27"/>
  <c r="K161" i="27" l="1"/>
  <c r="F237" i="18"/>
  <c r="K178" i="27" s="1"/>
  <c r="F233" i="18"/>
  <c r="F229" i="18"/>
  <c r="F225" i="18"/>
  <c r="K106" i="9" l="1"/>
  <c r="K102" i="9"/>
  <c r="K113" i="9"/>
  <c r="K109" i="9"/>
  <c r="K141" i="27"/>
  <c r="K194" i="27"/>
  <c r="K189" i="27"/>
  <c r="K146" i="27"/>
  <c r="K100" i="27"/>
  <c r="K127" i="27"/>
  <c r="K170" i="27"/>
  <c r="F66" i="18" l="1"/>
  <c r="K50" i="9" s="1"/>
  <c r="K170" i="9" l="1"/>
  <c r="F43" i="18"/>
  <c r="K166" i="9" s="1"/>
  <c r="K91" i="9" l="1"/>
  <c r="K87" i="9"/>
  <c r="F31" i="18"/>
  <c r="K156" i="9" s="1"/>
  <c r="F13" i="18"/>
  <c r="K12" i="27"/>
  <c r="F110" i="18"/>
  <c r="K194" i="9" s="1"/>
  <c r="F113" i="18"/>
  <c r="K118" i="9" s="1"/>
  <c r="K77" i="9" l="1"/>
  <c r="K197" i="9"/>
  <c r="K115" i="9"/>
  <c r="F133" i="18" l="1"/>
  <c r="F27" i="18" l="1"/>
  <c r="K18" i="9" s="1"/>
  <c r="F141" i="18"/>
  <c r="K20" i="21" s="1"/>
  <c r="F137" i="18"/>
  <c r="F207" i="18" l="1"/>
  <c r="F86" i="18" l="1"/>
  <c r="K64" i="9" s="1"/>
  <c r="F105" i="18"/>
  <c r="K96" i="9" s="1"/>
  <c r="K175" i="9" l="1"/>
  <c r="K143" i="9"/>
  <c r="F174" i="18" l="1"/>
  <c r="K75" i="27" s="1"/>
  <c r="F98" i="18"/>
  <c r="K164" i="9" s="1"/>
  <c r="F93" i="18"/>
  <c r="K163" i="9" s="1"/>
  <c r="F90" i="18"/>
  <c r="K162" i="9" s="1"/>
  <c r="K37" i="27" l="1"/>
  <c r="K20" i="7"/>
  <c r="K27" i="15"/>
  <c r="K84" i="9"/>
  <c r="K85" i="9"/>
  <c r="K52" i="9"/>
  <c r="K35" i="21"/>
  <c r="K19" i="21"/>
  <c r="F129" i="18"/>
  <c r="K13" i="17" l="1"/>
  <c r="F177" i="18"/>
  <c r="K16" i="15" s="1"/>
  <c r="F293" i="18"/>
  <c r="K213" i="27" s="1"/>
  <c r="F289" i="18"/>
  <c r="K110" i="27" s="1"/>
  <c r="F152" i="18"/>
  <c r="F147" i="18"/>
  <c r="K18" i="21"/>
  <c r="K9" i="21"/>
  <c r="F192" i="18"/>
  <c r="K26" i="21" l="1"/>
  <c r="K20" i="27"/>
  <c r="K33" i="21"/>
  <c r="K18" i="15"/>
  <c r="F187" i="18"/>
  <c r="K17" i="15" s="1"/>
  <c r="F36" i="18" l="1"/>
  <c r="F203" i="18"/>
  <c r="K12" i="23" s="1"/>
  <c r="K159" i="9" l="1"/>
  <c r="K80" i="9"/>
  <c r="F73" i="18"/>
  <c r="F166" i="18"/>
  <c r="F121" i="18"/>
  <c r="K126" i="27" s="1"/>
  <c r="F197" i="18"/>
  <c r="K8" i="23" s="1"/>
  <c r="K55" i="27" l="1"/>
  <c r="K12" i="24"/>
  <c r="K58" i="27"/>
  <c r="K10" i="15"/>
  <c r="K123" i="9"/>
  <c r="K7" i="15"/>
  <c r="K223" i="9"/>
  <c r="K71" i="9"/>
  <c r="K150" i="9"/>
  <c r="K29" i="21"/>
  <c r="K83" i="9"/>
  <c r="F82" i="18"/>
  <c r="F21" i="18"/>
  <c r="K17" i="9" s="1"/>
  <c r="K16" i="9"/>
  <c r="K14" i="9"/>
  <c r="K162" i="27" l="1"/>
  <c r="K163" i="27"/>
  <c r="K120" i="27"/>
  <c r="K119" i="27"/>
  <c r="K62" i="9"/>
  <c r="K63" i="9"/>
  <c r="K142" i="9"/>
  <c r="K202" i="9" l="1"/>
  <c r="K141" i="9"/>
</calcChain>
</file>

<file path=xl/sharedStrings.xml><?xml version="1.0" encoding="utf-8"?>
<sst xmlns="http://schemas.openxmlformats.org/spreadsheetml/2006/main" count="4858" uniqueCount="1533">
  <si>
    <t>Consultation</t>
  </si>
  <si>
    <t>Multiplicité</t>
  </si>
  <si>
    <t>ID</t>
  </si>
  <si>
    <t>Structure du format</t>
  </si>
  <si>
    <t>Obligatoire(O) Facultatif (F)</t>
  </si>
  <si>
    <t>Format
Type logique</t>
  </si>
  <si>
    <t>Format
Longueur</t>
  </si>
  <si>
    <t>Liste valeurs &amp; 
Nomenclatures</t>
  </si>
  <si>
    <t>Définition métier</t>
  </si>
  <si>
    <t>Racine</t>
  </si>
  <si>
    <t>N1</t>
  </si>
  <si>
    <t>N2</t>
  </si>
  <si>
    <t>N3</t>
  </si>
  <si>
    <t>N4</t>
  </si>
  <si>
    <t>BG-01</t>
  </si>
  <si>
    <t>Identification</t>
  </si>
  <si>
    <t>O</t>
  </si>
  <si>
    <t xml:space="preserve">Bloc regroupant les caractéristiques administratives de la consultation, notamment les aspects relatifs à la conduite de la procédure.
 </t>
  </si>
  <si>
    <t>BT-01</t>
  </si>
  <si>
    <t>Identifiant consultation national unique</t>
  </si>
  <si>
    <t>Identifiant</t>
  </si>
  <si>
    <t>Identifiant unique pour chaque consultation, défini sur le socle, à portée nationale, destiné à être exploité par d'autres systèmes.</t>
  </si>
  <si>
    <t>BT-02</t>
  </si>
  <si>
    <t>Identifiant technique plateforme</t>
  </si>
  <si>
    <t>Identifiant du profil d'acheteur émetteur de la consultation.</t>
  </si>
  <si>
    <t>BT-120</t>
  </si>
  <si>
    <t>Identifiant consultation plateforme</t>
  </si>
  <si>
    <t>Identifiant de la consultation, défini par le profil d'acheteur émetteur de la consultation.</t>
  </si>
  <si>
    <t>BT-03</t>
  </si>
  <si>
    <t>Référence</t>
  </si>
  <si>
    <t>Texte</t>
  </si>
  <si>
    <t>Intitulé de la consultation sous la forme d'une référence, attribué par l'acheteur public à une consultation afin de la distinguer d'une autre.</t>
  </si>
  <si>
    <t>BT-04</t>
  </si>
  <si>
    <t>Intitulé</t>
  </si>
  <si>
    <t>Libellé complet de la consultation.</t>
  </si>
  <si>
    <t>BT-05</t>
  </si>
  <si>
    <t>Nature contrat</t>
  </si>
  <si>
    <t>Liste</t>
  </si>
  <si>
    <t xml:space="preserve">Forme du contrat attendu pour la consultation, suivant les différents types de contrats autorisés par la réglementation (ex : marché simple, marché de partenariat, concession).
</t>
  </si>
  <si>
    <t>BT-08</t>
  </si>
  <si>
    <t>Objet</t>
  </si>
  <si>
    <t>Texte Long</t>
  </si>
  <si>
    <t>Description de l'objet de la consultation, détaillant l'intitulé.</t>
  </si>
  <si>
    <t>F</t>
  </si>
  <si>
    <t>BT-06</t>
  </si>
  <si>
    <t>Type procédure</t>
  </si>
  <si>
    <t>Type de la procédure utilisée pour la consultation et autorisée par la réglementation (ex : appel d'offre ouvert, appel d'offre fermé).</t>
  </si>
  <si>
    <t>BT-07</t>
  </si>
  <si>
    <t>Statut consultation</t>
  </si>
  <si>
    <t>Etat de la consultation dans son cycle de vie.</t>
  </si>
  <si>
    <t>BT-206</t>
  </si>
  <si>
    <t>Décision consultation</t>
  </si>
  <si>
    <t>Indique le résultat final de la consultation. La valeur "Attribution" correspond à une consultation pour laquelle un attributaire a été trouvé. La valeur "Infructuosité" correspond à une consultation pour laquelle la procédure a été abandonnée car le dépôt d'offre n'a pas abouti. La valeur "sans suite autre" concerne tout autre infructuosité"</t>
  </si>
  <si>
    <t>BT-207</t>
  </si>
  <si>
    <t>Motif abandon consultation</t>
  </si>
  <si>
    <t>Champ permettant d'indiquer le motif d'abandon suite à une déclaration d'infructuosité ou sans suite.</t>
  </si>
  <si>
    <t>BT-09</t>
  </si>
  <si>
    <t>Date mise en ligne</t>
  </si>
  <si>
    <t>Date</t>
  </si>
  <si>
    <t xml:space="preserve">aaaa−mm−qqThh:mi:ss,nzzzzzz
</t>
  </si>
  <si>
    <t>Date de première publication sur le profil acheteur.</t>
  </si>
  <si>
    <t>BT-118</t>
  </si>
  <si>
    <t>Date émission</t>
  </si>
  <si>
    <t>Date d’émission des données de la consultation considérée.</t>
  </si>
  <si>
    <t>BT-11</t>
  </si>
  <si>
    <t>Date limite manifestation intérêt</t>
  </si>
  <si>
    <t>BT-16</t>
  </si>
  <si>
    <t>Date ouverture plis</t>
  </si>
  <si>
    <t>BT-17</t>
  </si>
  <si>
    <t>Lieu ouverture plis</t>
  </si>
  <si>
    <t>BT-111</t>
  </si>
  <si>
    <t>Date limite procédure examen</t>
  </si>
  <si>
    <t>BT-110</t>
  </si>
  <si>
    <t>Délai validité offre acheteur</t>
  </si>
  <si>
    <t>Nombre</t>
  </si>
  <si>
    <t xml:space="preserve">Délai indiqué par l'acheteur, pendant lequel les candidats ont l'obligation de maintenir leur offre. </t>
  </si>
  <si>
    <t>BT-178</t>
  </si>
  <si>
    <t>Numéro accord cadre référent</t>
  </si>
  <si>
    <t>Numéro d'identification de l'accord cadre auquel se réfère la consultation / le contrat subséquent.</t>
  </si>
  <si>
    <t>BT-208</t>
  </si>
  <si>
    <t>Identifiant consultation précédente</t>
  </si>
  <si>
    <t>Champ permettant de référencer, par son identifiant national unique, la consultation précédente notamment lorsqu'elle a été classée sans suite.</t>
  </si>
  <si>
    <t>BG-45</t>
  </si>
  <si>
    <t>Concours</t>
  </si>
  <si>
    <t>Bloc regroupant les informations sur les récompenses et le jury d’un concours.</t>
  </si>
  <si>
    <t>BG-46</t>
  </si>
  <si>
    <t>Prime</t>
  </si>
  <si>
    <t>Informations sur le nombre et le montant des primes pour le lauréat du concours.</t>
  </si>
  <si>
    <t>BT-181</t>
  </si>
  <si>
    <t>Montant prime</t>
  </si>
  <si>
    <t>Montant de la prime, le cas échéant, pour le lauréat (ou les finalistes) du concours.</t>
  </si>
  <si>
    <t>BT-182</t>
  </si>
  <si>
    <t>Rang prime</t>
  </si>
  <si>
    <t>Place (première place, deuxième place, etc.) donnant droit à une prime dans un concours.</t>
  </si>
  <si>
    <t>BT-183</t>
  </si>
  <si>
    <t>Information complémentaire</t>
  </si>
  <si>
    <t>Autres informations décrivant les modalités du concours.</t>
  </si>
  <si>
    <t>BT-184</t>
  </si>
  <si>
    <t>Décision contraignante jury</t>
  </si>
  <si>
    <t>La décision du jury est contraignante pour l’acheteur.</t>
  </si>
  <si>
    <t>BT-186</t>
  </si>
  <si>
    <t>Commentaire interne</t>
  </si>
  <si>
    <t>Commentaire interne relatif à la consultation, propre à l'acheteur et non publié.</t>
  </si>
  <si>
    <t>BT-122</t>
  </si>
  <si>
    <t>Justification non allotissement</t>
  </si>
  <si>
    <t>Motif par lequel aucun lot n'est attribué à une consultation</t>
  </si>
  <si>
    <t>BT-108</t>
  </si>
  <si>
    <t>Nombre max lot soumission</t>
  </si>
  <si>
    <t>Maximum de lots auxquels un candidat peut soumettre une offre</t>
  </si>
  <si>
    <t>BT-28</t>
  </si>
  <si>
    <t>Nombre max lot attribution</t>
  </si>
  <si>
    <t>Maximum de lots attribués par candidat</t>
  </si>
  <si>
    <t>BT-109</t>
  </si>
  <si>
    <t>URL profil acheteur</t>
  </si>
  <si>
    <t>Lien du profil d'acheteur (en marque blanche pour les collectivités / établissements).</t>
  </si>
  <si>
    <t>BT-32</t>
  </si>
  <si>
    <t>URL consultation</t>
  </si>
  <si>
    <t>Lien permettant d'accéder à la consultation sur le profil d'acheteur (lien profond).</t>
  </si>
  <si>
    <t>BT-33</t>
  </si>
  <si>
    <t>URL dépôt document acheteur</t>
  </si>
  <si>
    <t>Lien utilisé par l'acheteur pour indiquer un espace de stockage lorsque les constituants de la consultation dépassent la capacité de stockage du profil acheteur.</t>
  </si>
  <si>
    <t>BT-34</t>
  </si>
  <si>
    <t>URL dépôt document opérateur économique</t>
  </si>
  <si>
    <t>Lien utilisé par l'acheteur mis à la disposition des opérateurs économiques pour leur permettre de déposer des offres de taille importante.</t>
  </si>
  <si>
    <t>BT-35</t>
  </si>
  <si>
    <t>URL téléchargement document</t>
  </si>
  <si>
    <t>Lien permettant d'accéder au téléchargement des documents de la consultation sur le profil d'acheteur (lien profond).</t>
  </si>
  <si>
    <t>*</t>
  </si>
  <si>
    <t>BG-02</t>
  </si>
  <si>
    <t>Acheteur</t>
  </si>
  <si>
    <t>Bloc (vue réduite du format structure publique) regroupant les informations identifiant l'acheteur ou le groupement d'acheteurs rattaché à la consultation.</t>
  </si>
  <si>
    <t>BT-39</t>
  </si>
  <si>
    <t>Type identifiant</t>
  </si>
  <si>
    <t>Type d'identifiant de la structure (ex : SIRET)</t>
  </si>
  <si>
    <t>BT-38</t>
  </si>
  <si>
    <t>Identifiant structure</t>
  </si>
  <si>
    <t>Numéro SIRET ou autre identifiant autorisé pour les structures ne pouvant pas le fournir.</t>
  </si>
  <si>
    <t>BT-40</t>
  </si>
  <si>
    <t>Raison sociale</t>
  </si>
  <si>
    <t>Raison sociale de la structure.</t>
  </si>
  <si>
    <t>BT-41</t>
  </si>
  <si>
    <t>Rôle</t>
  </si>
  <si>
    <t>Indique le rôle de la structure publique lors de la passation ou lors de l'exécution administrative (cf. règle de gestion).</t>
  </si>
  <si>
    <t>BG-18</t>
  </si>
  <si>
    <t>Contact structure publique consultation</t>
  </si>
  <si>
    <t>Bloc regroupant les coordonnées du service ou de la personne physique de contact au sein de la structure publique</t>
  </si>
  <si>
    <t>BT-174</t>
  </si>
  <si>
    <t>Type contact</t>
  </si>
  <si>
    <t>Indication selon laquelle le contact est le principal ou non</t>
  </si>
  <si>
    <t>BT-42</t>
  </si>
  <si>
    <t>Libellé service</t>
  </si>
  <si>
    <t>Nom de service</t>
  </si>
  <si>
    <t>BT-190</t>
  </si>
  <si>
    <t>Nom</t>
  </si>
  <si>
    <t>Nom de personne</t>
  </si>
  <si>
    <t>BT-191</t>
  </si>
  <si>
    <t>Prénom</t>
  </si>
  <si>
    <t>Prénom de personne</t>
  </si>
  <si>
    <t>BT-43</t>
  </si>
  <si>
    <t>Téléphone</t>
  </si>
  <si>
    <t>Numéro de téléphone du contact</t>
  </si>
  <si>
    <t>BT-44</t>
  </si>
  <si>
    <t>Télécopieur</t>
  </si>
  <si>
    <t>Numéro de télécopieur du contact</t>
  </si>
  <si>
    <t>BT-45</t>
  </si>
  <si>
    <t>Adresse électronique</t>
  </si>
  <si>
    <t>Adresse email du contact</t>
  </si>
  <si>
    <t>BG-03</t>
  </si>
  <si>
    <t>Commun lot</t>
  </si>
  <si>
    <t>Bloc regroupant les informations communes à tous les lots de la consultation. Les informations spécifiques à un lot sont portées dans le bloc Spécifique lot. Le bloc Commun lot et le bloc Spécifique lot ont la même structure de données.</t>
  </si>
  <si>
    <t>BT-46</t>
  </si>
  <si>
    <t>Catégorie principale</t>
  </si>
  <si>
    <t>Qualification selon qu'il correspond principalement à un marché de services, de fournitures ou de travaux, complété par le(s) catégorie(s) secondaire(s).</t>
  </si>
  <si>
    <t>BT-47</t>
  </si>
  <si>
    <t>Catégorie secondaire</t>
  </si>
  <si>
    <t>Qualification selon qu'il correspond un marché de services, de fournitures ou de travaux, en complément de la catégorie principale.</t>
  </si>
  <si>
    <t>BT-189</t>
  </si>
  <si>
    <t>Usage négociation</t>
  </si>
  <si>
    <t>L’acheteur se réserve, ou non, le droit, ou s’engage à utiliser des phases successives.</t>
  </si>
  <si>
    <t>BT-15</t>
  </si>
  <si>
    <t>Date limite question</t>
  </si>
  <si>
    <t>Date limite au-delà de laquelle les opérateurs économiques ne peuvent plus poser de questions.</t>
  </si>
  <si>
    <t>BT-10</t>
  </si>
  <si>
    <t>Date limite remise offre</t>
  </si>
  <si>
    <t>Date au-delà de laquelle toute soumission de pli ne peut plus être considérée dans les délais.</t>
  </si>
  <si>
    <t>BT-12</t>
  </si>
  <si>
    <t>Durée contrat estimée</t>
  </si>
  <si>
    <t>Durée du contrat évaluée par l'acheteur.</t>
  </si>
  <si>
    <t>BT-13</t>
  </si>
  <si>
    <t>Date début contrat estimée</t>
  </si>
  <si>
    <t>Date de début de contrat évaluée par l'acheteur.</t>
  </si>
  <si>
    <t>BT-14</t>
  </si>
  <si>
    <t>Date fin contrat estimée</t>
  </si>
  <si>
    <t>Date de fin de contrat évaluée par l'acheteur.</t>
  </si>
  <si>
    <t>BG-19</t>
  </si>
  <si>
    <t>Lieu exécution</t>
  </si>
  <si>
    <t>Bloc regroupant les informations du lieu géographique d'exécution du lot.</t>
  </si>
  <si>
    <t>BT-48</t>
  </si>
  <si>
    <t>Type code lieu</t>
  </si>
  <si>
    <t>Nature du code rendant compte du lieu d'exécution (ex : code postal, code région etc.)</t>
  </si>
  <si>
    <t>BT-49</t>
  </si>
  <si>
    <t>Code lieu</t>
  </si>
  <si>
    <t>Code rendant compte du lieu d'exécution.</t>
  </si>
  <si>
    <t>BT-50</t>
  </si>
  <si>
    <t xml:space="preserve">Nom lieu </t>
  </si>
  <si>
    <t>Nom du lieu d'exécution.</t>
  </si>
  <si>
    <t>BT-119</t>
  </si>
  <si>
    <t>Champ textuel complémentaire pour les informations relatives au lieu d'exécution.</t>
  </si>
  <si>
    <t>BT-51</t>
  </si>
  <si>
    <t>Code CPV principal</t>
  </si>
  <si>
    <t>https://simap.ted.europa.eu/cpv</t>
  </si>
  <si>
    <t>Nomenclature achat mis à disposition par l'UE.</t>
  </si>
  <si>
    <t>BT-52</t>
  </si>
  <si>
    <t>Code CPV secondaire</t>
  </si>
  <si>
    <t>BT-177</t>
  </si>
  <si>
    <t>Marché réservé</t>
  </si>
  <si>
    <t>Indication si la consultation est réservée à des entreprises employant des travailleurs handicapés et défavorisés ou réservée à des entreprises de l’économie sociale et solidaire.</t>
  </si>
  <si>
    <t>BG-12</t>
  </si>
  <si>
    <t>Technique achat</t>
  </si>
  <si>
    <t>Bloc regroupant les moyens, formes et outils techniques auxquels un acheteur décide de recourir pour réaliser la passation (ex : accord-cadre, concours, catalogue électronique).</t>
  </si>
  <si>
    <t>BT-19</t>
  </si>
  <si>
    <t>Type technique achat</t>
  </si>
  <si>
    <t>Type de technique d'achat utilisée pour réaliser la passation.</t>
  </si>
  <si>
    <t>BT-20</t>
  </si>
  <si>
    <t>Information technique achat</t>
  </si>
  <si>
    <t>Précision supplémentaire portant sur la technique d'achat employée.</t>
  </si>
  <si>
    <t>BG-20</t>
  </si>
  <si>
    <t>Considération</t>
  </si>
  <si>
    <t>Bloc regroupant les informations des considérations (clauses) portées de la consultation.</t>
  </si>
  <si>
    <t>BT-53</t>
  </si>
  <si>
    <t>Type considération</t>
  </si>
  <si>
    <t>Type de la considération appliquée à la consultation (ex : environnemental; social etc.)</t>
  </si>
  <si>
    <t>BT-172</t>
  </si>
  <si>
    <t>Valeur considération</t>
  </si>
  <si>
    <t>Valeur de la considération au regard de la consultation (ex : condition d'exécution, critère d'attribution…)</t>
  </si>
  <si>
    <t>BT-54</t>
  </si>
  <si>
    <t>Description considération</t>
  </si>
  <si>
    <t>Description de la considération (ex : commerce équitable, insertion par l'activité économique etc.)</t>
  </si>
  <si>
    <t>BG-13</t>
  </si>
  <si>
    <t>Modalité technique</t>
  </si>
  <si>
    <t>Bloc regroupant les possibilités ou restrictions techniques relatives à la consultation indiquées par l'acheteur (ex : obligation du dépôt électronique, usage du chiffrement etc.)</t>
  </si>
  <si>
    <t>BT-23</t>
  </si>
  <si>
    <t>Type modalité technique</t>
  </si>
  <si>
    <t>Bloc regroupant les autres modalités techniques pouvant être portées par la consultation (en dehors de la réponse électronique et de la signature électronique).</t>
  </si>
  <si>
    <t>BT-24</t>
  </si>
  <si>
    <t>Valeur modalité technique</t>
  </si>
  <si>
    <t>Valeur de la modalité technique parmi différentes listes selon le type de modalité technique =&gt; cf. règles de gestion associées).</t>
  </si>
  <si>
    <t>BT-230</t>
  </si>
  <si>
    <t>Description modalité technique</t>
  </si>
  <si>
    <t xml:space="preserve">Description textuelle de la modalité technique. </t>
  </si>
  <si>
    <t>BG-15</t>
  </si>
  <si>
    <t>Modalité participation</t>
  </si>
  <si>
    <t>Bloc regroupant les modalités précisant pour les opérateurs économiques le cadre de participation à la passation (ex : type de groupement d'entreprise attendu, justificatifs à produire, visite obligatoire etc.)</t>
  </si>
  <si>
    <t>BT-25</t>
  </si>
  <si>
    <t>Type modalité participation</t>
  </si>
  <si>
    <t>Type de la modalité de participation.</t>
  </si>
  <si>
    <t>BT-26</t>
  </si>
  <si>
    <t>Valeur modalité participation</t>
  </si>
  <si>
    <t xml:space="preserve">Valeur de la modalité de participation parmi différentes listes selon le type de modalité de participation =&gt; cf. règles de gestion associées. </t>
  </si>
  <si>
    <t>BT-231</t>
  </si>
  <si>
    <t>Description modalité participation</t>
  </si>
  <si>
    <t xml:space="preserve">Description textuelle de la modalité de participation. </t>
  </si>
  <si>
    <t>BG-48</t>
  </si>
  <si>
    <t>Phase consultation</t>
  </si>
  <si>
    <t>Bloc regroupant les informations relatives à chaque phase d'une procédure séquencée pour un lot.</t>
  </si>
  <si>
    <t>BT-187</t>
  </si>
  <si>
    <t>Date limite prochaine soumission</t>
  </si>
  <si>
    <t>Date limite de remise d’une candidature ou d'une offre, propre à chaque phase d'une procédure séquencée pour un lot. Elle complète la date limite de remise des offres pour chaque lot dans lequel elle est renseignée.</t>
  </si>
  <si>
    <t>BT-188</t>
  </si>
  <si>
    <t>Nature phase</t>
  </si>
  <si>
    <t>Champ identifiant la phase de la procédure séquencée (candidature, offre initiale, offre intermédiaire ou offre finale).</t>
  </si>
  <si>
    <t>BT-113</t>
  </si>
  <si>
    <t>Reconduction tacite</t>
  </si>
  <si>
    <t>Booléen</t>
  </si>
  <si>
    <t>Indication lorsque le contrat est reconductible si la reconduction est tacite ou express.</t>
  </si>
  <si>
    <t>BT-55</t>
  </si>
  <si>
    <t>Nombre reconduction</t>
  </si>
  <si>
    <t>Nombre de reconductions du contrat</t>
  </si>
  <si>
    <t>BT-56</t>
  </si>
  <si>
    <t>Modalité reconduction</t>
  </si>
  <si>
    <t>Eléments précisant la façon dont sera reconduit un contrat tels que le délai de préavis ou encore la durée de la reconduction.</t>
  </si>
  <si>
    <t>BT-204</t>
  </si>
  <si>
    <t>Quantité</t>
  </si>
  <si>
    <t>BT-205</t>
  </si>
  <si>
    <t>Unité</t>
  </si>
  <si>
    <t>BT-57</t>
  </si>
  <si>
    <t>Montant estimé</t>
  </si>
  <si>
    <t>Montant prévisionnel, estimation sincère et fiable de la valeur du lot indiquée par l'acheteur.</t>
  </si>
  <si>
    <t>BT-218</t>
  </si>
  <si>
    <t>BT-58</t>
  </si>
  <si>
    <t>BT-210</t>
  </si>
  <si>
    <t>Type organisation critères</t>
  </si>
  <si>
    <t>Indique la façon dont sont classés les critères d'attribution</t>
  </si>
  <si>
    <t>BT-211</t>
  </si>
  <si>
    <t xml:space="preserve">Justification ordre critères </t>
  </si>
  <si>
    <t>Champ permettant d'expliquer le choix de l'organisation des critères d'attribution</t>
  </si>
  <si>
    <t xml:space="preserve"> </t>
  </si>
  <si>
    <t>BG-62</t>
  </si>
  <si>
    <t>Critère</t>
  </si>
  <si>
    <t>Bloc regroupant les informations relatives à un critère d'attribution</t>
  </si>
  <si>
    <t>BT-212</t>
  </si>
  <si>
    <t>Type critère</t>
  </si>
  <si>
    <t xml:space="preserve">Indique si le critère </t>
  </si>
  <si>
    <t>BT-213</t>
  </si>
  <si>
    <t>Nom critère</t>
  </si>
  <si>
    <t>Nom du critère d'attribution</t>
  </si>
  <si>
    <t>BT-214</t>
  </si>
  <si>
    <t>Description critère</t>
  </si>
  <si>
    <t>Description du critère d'attribution</t>
  </si>
  <si>
    <t>BT-215</t>
  </si>
  <si>
    <t>Poids critère</t>
  </si>
  <si>
    <t>%</t>
  </si>
  <si>
    <t>Poids du critère d'attribution, en pourcentage ou en rang de classement.</t>
  </si>
  <si>
    <t>BT-60</t>
  </si>
  <si>
    <t>Détail critère</t>
  </si>
  <si>
    <t>Compléments d'informations relatives au critère d'attribution défini</t>
  </si>
  <si>
    <t>BT-61</t>
  </si>
  <si>
    <t>Référence CCAG</t>
  </si>
  <si>
    <t>Cahier des Clauses Administratives Générales (CCAG) auquel se réfère le lot.</t>
  </si>
  <si>
    <t>BT-29</t>
  </si>
  <si>
    <t>Nombre min candidat</t>
  </si>
  <si>
    <t>Nombre de candidat en dessous duquel la consultation ou le lot ne peut aboutir dans le cadre d'appel d'offre restreint ou de procédure avec négociation.</t>
  </si>
  <si>
    <t>BT-30</t>
  </si>
  <si>
    <t>Nombre max candidat</t>
  </si>
  <si>
    <t>Nombre maximum de candidats admis à déposer une offre dans le cadre d'appel d'offre restreint ou de procédure avec négociation.</t>
  </si>
  <si>
    <t>BT-31</t>
  </si>
  <si>
    <t>Réduction successive candidat</t>
  </si>
  <si>
    <t>Si la réduction successive n'est pas indiquée (non), cela signifie que l'acheteur ne rejettera aucune candidature avant l'évaluation finale.</t>
  </si>
  <si>
    <t>BG-21</t>
  </si>
  <si>
    <t>Candidature</t>
  </si>
  <si>
    <t>Bloc regroupant les éléments de candidature mis à disposition des opérateurs économiques par l'acheteur.</t>
  </si>
  <si>
    <t>BT-62</t>
  </si>
  <si>
    <t>Identifiant DUME acheteur</t>
  </si>
  <si>
    <t>Référence aux Document Unique de Marché Européen préparé par l'acheteur.</t>
  </si>
  <si>
    <t>BT-63</t>
  </si>
  <si>
    <t>Déclaration candidat</t>
  </si>
  <si>
    <t>Référence aux formulaires de déclaration du candidat mis à disposition des opérateurs économiques par l'acheteur public.</t>
  </si>
  <si>
    <t>BG-44</t>
  </si>
  <si>
    <t>Condition accès</t>
  </si>
  <si>
    <t>Bloc regroupant les informations relatives à la restriction d’accès aux informations et aux documents associées à un lot</t>
  </si>
  <si>
    <t>BT-180</t>
  </si>
  <si>
    <t>Accès restreint</t>
  </si>
  <si>
    <t>Indique si l'accès au lot est public ou restreint.</t>
  </si>
  <si>
    <t>BT-18</t>
  </si>
  <si>
    <t>Code accès</t>
  </si>
  <si>
    <t>Code utilisé lorsque l'acheteur public fait le choix de restreindre l'accès des opérateurs économiques à une consultation: les opérateurs économiques doivent saisir le code pour accéder à la consultation.</t>
  </si>
  <si>
    <t>BT-67</t>
  </si>
  <si>
    <t>Identifiant pièce jointe</t>
  </si>
  <si>
    <t>Numéro d'identification unique faisant référence à une pièce-jointe rattachée à une consultation.</t>
  </si>
  <si>
    <t>BG-04</t>
  </si>
  <si>
    <t>Lot</t>
  </si>
  <si>
    <t>Bloc regroupant les lots de la consultation. Lorsqu'une consultation est non allotie, le format comporte un seul lot.</t>
  </si>
  <si>
    <t>BT-121</t>
  </si>
  <si>
    <t>Identifiant lot</t>
  </si>
  <si>
    <t>Identifiant défini par le socle pour chaque lot d'une consultation.</t>
  </si>
  <si>
    <t>BT-64</t>
  </si>
  <si>
    <t>Numéro</t>
  </si>
  <si>
    <t>Le numéro est le numéro de séquence du lot, indiqué par l'acheteur.</t>
  </si>
  <si>
    <t>BT-65</t>
  </si>
  <si>
    <t>L'intitulé est le libellé (texte libre) du lot.</t>
  </si>
  <si>
    <t>BT-66</t>
  </si>
  <si>
    <t>Description</t>
  </si>
  <si>
    <t>La description définit textuellement le contenu du lot, détaillant son intitulé.</t>
  </si>
  <si>
    <t>BG-22</t>
  </si>
  <si>
    <t>Spécifique lot</t>
  </si>
  <si>
    <t>Bloc regroupant les informations spécifiques à un lot de la consultation. Les informations communes à tous les lots de la consultation sont portées dans le bloc Commun lot. Le bloc Commun lot et le bloc Spécifique lot ont la même structure de données.</t>
  </si>
  <si>
    <t xml:space="preserve"> Code permettant d'identifier le lieu d'exécution.</t>
  </si>
  <si>
    <t>Nom lieu</t>
  </si>
  <si>
    <t>Bloc regroupant les possibilités ou restrictions techniques relatives à la consultation, indiquées par l'acheteur (ex : obligation du dépôt électronique, usage du chiffrement etc.)</t>
  </si>
  <si>
    <t>BG-06</t>
  </si>
  <si>
    <t>BT-75</t>
  </si>
  <si>
    <t>Support diffusion</t>
  </si>
  <si>
    <t>BT-175</t>
  </si>
  <si>
    <t>Type avis FR</t>
  </si>
  <si>
    <t>référentiel externe</t>
  </si>
  <si>
    <t>Type de l'avis publié sur le support national</t>
  </si>
  <si>
    <t>BT-176</t>
  </si>
  <si>
    <t>Type avis EUR</t>
  </si>
  <si>
    <t>Type de l'avis publié sur le support européen</t>
  </si>
  <si>
    <t>BT-76</t>
  </si>
  <si>
    <t>BT-77</t>
  </si>
  <si>
    <t>Date publication</t>
  </si>
  <si>
    <t>aaaa−mm−qqThh:mi:ss,nzzzzzz</t>
  </si>
  <si>
    <t>BT-78</t>
  </si>
  <si>
    <t>BG-05</t>
  </si>
  <si>
    <t>Pièce jointe</t>
  </si>
  <si>
    <t>Bloc regroupant les informations relatives aux pièces jointes (données utiles en vue réduite du format complet d'une pièce jointe).</t>
  </si>
  <si>
    <t>Numéro d'identification unique faisant référence à une pièce-jointe.</t>
  </si>
  <si>
    <t>BT-73</t>
  </si>
  <si>
    <t>Libellé</t>
  </si>
  <si>
    <t>Nom du fichier correspondant à la pièce jointe.</t>
  </si>
  <si>
    <t>BT-68</t>
  </si>
  <si>
    <t>Type</t>
  </si>
  <si>
    <t>Type du fichier porté en pièce jointe (ex : DCE, RC etc.), utilisé uniquement pour les documents de la consultation publiés.</t>
  </si>
  <si>
    <t>BG-17</t>
  </si>
  <si>
    <t>Modification</t>
  </si>
  <si>
    <t>Bloc regroupant les éléments de modification des données du format, éléments utiles et suffisants pour permettre au socle de tracer les différentes versions lorsque différents flux modifient l'objet.</t>
  </si>
  <si>
    <t>BT-36</t>
  </si>
  <si>
    <t>Date dernière modification</t>
  </si>
  <si>
    <t>Date d'émission de la dernière consultation (avant modification).</t>
  </si>
  <si>
    <t>BT-112</t>
  </si>
  <si>
    <t>Description motif</t>
  </si>
  <si>
    <t>Objet et motif enregistré pour chaque modification effectuée par l'acheteur sur la consultation.</t>
  </si>
  <si>
    <t>Soumission</t>
  </si>
  <si>
    <t>BG-41</t>
  </si>
  <si>
    <t xml:space="preserve">Identification </t>
  </si>
  <si>
    <t>Bloc regroupant les caractéristiques administratives de la soumission déposé par un candidat : la soumission désigne l'offre complète en vue de l'attribution d'un marché public, elle est constituée d'une ou plusieurs candidatures (en cas de groupement ou de sous-traitance) et d'une seule offre.</t>
  </si>
  <si>
    <t>BT-129</t>
  </si>
  <si>
    <t>Identifiant soumission</t>
  </si>
  <si>
    <t>Identifiant de la soumission (candidature, offre) défini sur le socle.</t>
  </si>
  <si>
    <t>BT-130</t>
  </si>
  <si>
    <t>Type soumission</t>
  </si>
  <si>
    <t>Type de dépôt effectué par un opérateur économique</t>
  </si>
  <si>
    <t>BT-131</t>
  </si>
  <si>
    <t>Date soumission</t>
  </si>
  <si>
    <t>La date de soumission de candidature est la date à laquelle la candidature a été réceptionnée par l'acheteur.</t>
  </si>
  <si>
    <t xml:space="preserve">Identifiant consultation national unique </t>
  </si>
  <si>
    <t>Identifiant unique pour chaque consultation, défini sur le socle, à portée national, destiné à être exploité par d'autres systèmes.</t>
  </si>
  <si>
    <t>BT-171</t>
  </si>
  <si>
    <t>Délai validité offre soumissionnaire</t>
  </si>
  <si>
    <t>Délai indiqué par l'opérateur économique, pendant lequel il maintient leur offre (si l'acheteur ne l'a pas mentionnée).</t>
  </si>
  <si>
    <t>Date à partir de laquelle les plis sont ouverts.</t>
  </si>
  <si>
    <t>Lieu d'ouverture des plis</t>
  </si>
  <si>
    <t>BT-132</t>
  </si>
  <si>
    <t xml:space="preserve">Statut candidature </t>
  </si>
  <si>
    <t>BT-170</t>
  </si>
  <si>
    <t>Statut offre</t>
  </si>
  <si>
    <t>Le statut de la décision de l'offre indique l'état de l'offre dans son cycle de vie. Si l'offre est dans l'état "Décidée", la règle de gestion précise la décision avec l'attribut "Décision soumission".</t>
  </si>
  <si>
    <t>BT-209</t>
  </si>
  <si>
    <t>Décision soumission</t>
  </si>
  <si>
    <t>Indique la décision prise après analyse de la candidature et / ou de l'offre soumise.</t>
  </si>
  <si>
    <t>BT-133</t>
  </si>
  <si>
    <t>Raison rejet soumission</t>
  </si>
  <si>
    <t>L'acheteur informe les candidats non retenus du motif du rejet de leur soumission : immédiatement, dès que l’acheteur a fait son choix définitif lors d'une procédure formalisée ou sinon, à la demande des opérateurs économiques ayant participé à la consultation. Le motif décrit les raisons avec précision et exhaustivité, tel que l'irrecevabilité de la candidature, l’insuffisance de capacités financières, professionnelles et/ou techniques de l'opérateur économique, ou le classement de la candidature, en cas de procédure restreinte. Le motif est indiqué dans la lettre de rejet aux candidats et n'est communiqué qu'au candidat concerné. Il n'y a pas de différence entre le rejet faisant suite à l'analyse des candidatures ou à l'analyse des offres.</t>
  </si>
  <si>
    <t>BT-134</t>
  </si>
  <si>
    <t>Note évaluation</t>
  </si>
  <si>
    <t>La note d'évaluation est calculée sur base des critères décrits par l'acheteur dans le dossier de consultation. Elle est utilisée pour classer les offres et permettre d'identifier la meilleure offre. Elle est à usage interne de l'acheteur et n'est pas communiquée.</t>
  </si>
  <si>
    <t>BT -185</t>
  </si>
  <si>
    <t>Place lauréat</t>
  </si>
  <si>
    <t>Place du lauréat (c’est-à-dire si le soumissionnaire s’est classé premier, deuxième, troisième, etc.) dans un concours, certains accords-cadres avec plusieurs lauréats (en cascade, par exemple) ou un partenariat d’innovation.</t>
  </si>
  <si>
    <t>BG-67</t>
  </si>
  <si>
    <t>Groupement</t>
  </si>
  <si>
    <t xml:space="preserve"> Bloc regroupant les informations relatives au groupement formé par les opérateurs économiques.</t>
  </si>
  <si>
    <t>BT-136</t>
  </si>
  <si>
    <t>Type groupement</t>
  </si>
  <si>
    <t>Type du groupement suivant les différentes possibilités offertes aux opérateurs économiques.</t>
  </si>
  <si>
    <t>BT-250</t>
  </si>
  <si>
    <t>Nom groupement</t>
  </si>
  <si>
    <t>Dénomination du groupement d'opérateurs économiques.</t>
  </si>
  <si>
    <t>BG-28</t>
  </si>
  <si>
    <t>BT-89</t>
  </si>
  <si>
    <t>identifiant structure</t>
  </si>
  <si>
    <t>BT-168</t>
  </si>
  <si>
    <t>BT-125</t>
  </si>
  <si>
    <t>Nom commercial</t>
  </si>
  <si>
    <t>Nom commercial de la structure privée (complément de la raison sociale).</t>
  </si>
  <si>
    <t>BT-138</t>
  </si>
  <si>
    <t>Indique le rôle de la structure privée lors de la passation ou lors de l'exécution administrative (cf. règle de gestion).</t>
  </si>
  <si>
    <t>BG-51</t>
  </si>
  <si>
    <t>Contact structure privée soumission</t>
  </si>
  <si>
    <t>Bloc regroupant les coordonnées du service ou de la personne physique de contact au sein de la structure privée</t>
  </si>
  <si>
    <t>Nom de personne physique</t>
  </si>
  <si>
    <t>BT-179</t>
  </si>
  <si>
    <t>URL contact</t>
  </si>
  <si>
    <t>Adresse internet du contact</t>
  </si>
  <si>
    <t>BG-92</t>
  </si>
  <si>
    <t>Bloc regroupant les lots de la consultation. Lorsqu'un marché est non alloti, le format comporte un seul lot.</t>
  </si>
  <si>
    <t>BT-162</t>
  </si>
  <si>
    <t>Identifiant DUME opérateur économique</t>
  </si>
  <si>
    <t>BG-43</t>
  </si>
  <si>
    <t>BT-169</t>
  </si>
  <si>
    <t>Date d'émission de la dernière consultation (avant modification) permettant d'associer la version précédente sur le socle (historisation, traçabilité).</t>
  </si>
  <si>
    <t>Contrat</t>
  </si>
  <si>
    <t>BG-63</t>
  </si>
  <si>
    <t>Bloc regroupant les caractéristiques administratives et transverses du contrat.</t>
  </si>
  <si>
    <t>BT-234</t>
  </si>
  <si>
    <t>Identifiant national unique contrat</t>
  </si>
  <si>
    <t>Identifiant unique pour le contrat, défini sur le socle, à portée nationale, destiné à être exploité par d'autres systèmes.</t>
  </si>
  <si>
    <t>BT-235</t>
  </si>
  <si>
    <t>Identifiant contrat plateforme</t>
  </si>
  <si>
    <t xml:space="preserve"> Identifiant du contrat, défini par l'outil de gestion des contrats émetteur du contrat.</t>
  </si>
  <si>
    <t>Identifiant national unique consultation</t>
  </si>
  <si>
    <t>BT-140</t>
  </si>
  <si>
    <t>Nature du contrat attendu pour la consultation.</t>
  </si>
  <si>
    <t>BT-238</t>
  </si>
  <si>
    <t>Statut contrat</t>
  </si>
  <si>
    <t>provisoire, signé, résilié, clos, archivé</t>
  </si>
  <si>
    <t>Etat du contrat dans son cycle de vie.</t>
  </si>
  <si>
    <t>BT-146</t>
  </si>
  <si>
    <t>Consultation complète</t>
  </si>
  <si>
    <t>Information indiquant que l'ensemble des lots d'une consultation est concerné par le contrat.</t>
  </si>
  <si>
    <t>BT-147</t>
  </si>
  <si>
    <t>Variante</t>
  </si>
  <si>
    <t>Information indiquant que le contrat est issu d'une offre alternative proposée par le titulaire.</t>
  </si>
  <si>
    <t>BT-141</t>
  </si>
  <si>
    <t>Imputation budgétaire</t>
  </si>
  <si>
    <t>Rattachement des achats à une nature de dépense de fonctionnement ou d'investissement selon un plan de compte défini et normalisé par la nomenclature comptable et budgétaire (utilisé notamment par l'Etat).</t>
  </si>
  <si>
    <t>BT-142</t>
  </si>
  <si>
    <t>Visa contrôle financier</t>
  </si>
  <si>
    <t>Cachet/formule et signature certifiant le passage sous contrôle financier, a priori, des engagements financier d'un acheteur public  (utilisé notamment par l'Etat).</t>
  </si>
  <si>
    <t>BT-279</t>
  </si>
  <si>
    <t>Code service</t>
  </si>
  <si>
    <t>BT-143</t>
  </si>
  <si>
    <t>Date transmission contrat</t>
  </si>
  <si>
    <t>Date de transmission du contrat cosigné par les deux parties contractantes et déposé sur le socle d'interopérabilité.</t>
  </si>
  <si>
    <t>BG-90</t>
  </si>
  <si>
    <t>Structure publique</t>
  </si>
  <si>
    <t>Bloc regroupant les informations des structures publiques participant au contrat : l'acheteur ou le groupement d'acheteurs mais aussi les acteurs de l'exécution financière.</t>
  </si>
  <si>
    <t>Raison sociale de la structure publique.</t>
  </si>
  <si>
    <t>BT-145</t>
  </si>
  <si>
    <t>Désignation</t>
  </si>
  <si>
    <t>La désignation est utilisée lorsque la structure publique n'a pas de SIRET, notamment lorsqu'un acteur de l'exécution financière est désigné dans le contrat (par exemple le comptable).</t>
  </si>
  <si>
    <t>BG-23</t>
  </si>
  <si>
    <t>Adresse structure publique</t>
  </si>
  <si>
    <t>Bloc regroupant les informations de l'adresse de la structure publique.</t>
  </si>
  <si>
    <t>BT-83</t>
  </si>
  <si>
    <t>Adresse 1</t>
  </si>
  <si>
    <t>Compléments d'identification du point géographique (entrée, tour, bâtiment, immeuble, résidence…)</t>
  </si>
  <si>
    <t>BT-84</t>
  </si>
  <si>
    <t>Adresse 2</t>
  </si>
  <si>
    <t>Numéro et libellé de voie</t>
  </si>
  <si>
    <t>BT-85</t>
  </si>
  <si>
    <t>Adresse 3</t>
  </si>
  <si>
    <t>Mentions spéciales de distribution (boîte postale, tri spécial)</t>
  </si>
  <si>
    <t>BT-86</t>
  </si>
  <si>
    <t>Code postal</t>
  </si>
  <si>
    <t>cf. nomenclature INSEE</t>
  </si>
  <si>
    <t>Code pouvant également correspondre à un code CEDEX</t>
  </si>
  <si>
    <t>BT-87</t>
  </si>
  <si>
    <t>Code pays</t>
  </si>
  <si>
    <t>https://www.insee.fr/fr/information/2028273</t>
  </si>
  <si>
    <t>Code à 5 chiffres géré par la codification des pays et territoires étrangers de l’INSEE</t>
  </si>
  <si>
    <t>BG-52</t>
  </si>
  <si>
    <t>Contact structure publique contrat</t>
  </si>
  <si>
    <t>BT-220</t>
  </si>
  <si>
    <t>Représentant structure publique</t>
  </si>
  <si>
    <t>Le contact est le représentant légal de la structure publique.</t>
  </si>
  <si>
    <t>BT-221</t>
  </si>
  <si>
    <t>Interlocuteur exécution passation</t>
  </si>
  <si>
    <t>Le contact est un interlocuteur de la structure publique pour le processus de la passation du marché.</t>
  </si>
  <si>
    <t>BT-222</t>
  </si>
  <si>
    <t>Interlocuteur information nantissement</t>
  </si>
  <si>
    <t>Le contact est un interlocuteur de la structure publique pouvant fournir des informations sur le nantissement (mentions requises dans l'AE).</t>
  </si>
  <si>
    <t>BT-223</t>
  </si>
  <si>
    <t>Interlocuteur exécution administrative</t>
  </si>
  <si>
    <t>Le contact est un interlocuteur de la structure publique pour le processus de l'exécution administrative du contrat.</t>
  </si>
  <si>
    <t>BT-224</t>
  </si>
  <si>
    <t>Interlocuteur exécution financière</t>
  </si>
  <si>
    <t>Le contact est un interlocuteur de la structure publique pour le processus de l'exécution financière du marché.</t>
  </si>
  <si>
    <t>Interlocuteur juridique</t>
  </si>
  <si>
    <t>Le contact est un interlocuteur juridique d'une structure publique.</t>
  </si>
  <si>
    <t>Numéro d'identification faisant référence à une pièce-jointe spécifiquement rattachée à l'acheteur.</t>
  </si>
  <si>
    <t>BG-91</t>
  </si>
  <si>
    <t>Structure privée</t>
  </si>
  <si>
    <t>Bloc regroupant les informations des structures privées participant au contrat : le ou les opérateurs économiques contractants mais aussi les sous-traitants ou tout autre structure privée participant à l'exécution administrative et financière du contrat.</t>
  </si>
  <si>
    <t>BG-47</t>
  </si>
  <si>
    <t>Identification siège</t>
  </si>
  <si>
    <t>Raison sociale de la structure</t>
  </si>
  <si>
    <t>BT-151</t>
  </si>
  <si>
    <t>Numéro TVA intracommunautaire</t>
  </si>
  <si>
    <t>Numéro d'identification fiscal individuel délivré par le service des impôts pour faciliter le paiement dématérialisé de la TVA.</t>
  </si>
  <si>
    <t>BG-26</t>
  </si>
  <si>
    <t>Adresse structure privée</t>
  </si>
  <si>
    <t>Bloc regroupant les informations de l'adresse de la structure privée.</t>
  </si>
  <si>
    <t>BG-53</t>
  </si>
  <si>
    <t>Contact structure privée contrat</t>
  </si>
  <si>
    <t>Bloc regroupant les coordonnées du service ou de la personne physique de contact au sein de la structure privée.</t>
  </si>
  <si>
    <t>BT-225</t>
  </si>
  <si>
    <t>Représentant structure privée</t>
  </si>
  <si>
    <t>Le contact est le représentant légal de la structure privée</t>
  </si>
  <si>
    <t>BT-226</t>
  </si>
  <si>
    <t>Le contact est un interlocuteur de la structure privée pour le processus de la passation.</t>
  </si>
  <si>
    <t>BT-227</t>
  </si>
  <si>
    <t>Interlocuteur exécution technique</t>
  </si>
  <si>
    <t>Le contact est un interlocuteur de la structure privée en charge d'exécuter le marché opérationnellement.</t>
  </si>
  <si>
    <t>BT-228</t>
  </si>
  <si>
    <t>Le contact est un interlocuteur de la structure privée pour le processus de l'exécution administrative du contrat.</t>
  </si>
  <si>
    <t>BT-229</t>
  </si>
  <si>
    <t>Le contact est un interlocuteur de la structure privée pour le processus de l'exécution financière du marché</t>
  </si>
  <si>
    <t>BT-280</t>
  </si>
  <si>
    <t>Le contact est un interlocuteur juridique de la structure privée.</t>
  </si>
  <si>
    <t>BG-68</t>
  </si>
  <si>
    <t>Prestation exécutée</t>
  </si>
  <si>
    <t>Bloc regroupant les informations relatives aux prestations exécutées par les opérateurs économiques.</t>
  </si>
  <si>
    <t>BT-253</t>
  </si>
  <si>
    <t>Montant HT</t>
  </si>
  <si>
    <t>Montant hors taxes de la prestation exécutée.</t>
  </si>
  <si>
    <t>BT-240</t>
  </si>
  <si>
    <t>Date notification</t>
  </si>
  <si>
    <t>Date de prise d'effet de la prestation exécutée.</t>
  </si>
  <si>
    <t>BT-144</t>
  </si>
  <si>
    <t>Bénéfice avance refusée</t>
  </si>
  <si>
    <t xml:space="preserve">Indication du refus par l'opérateur économique de bénéficier d'une avance. </t>
  </si>
  <si>
    <t>BT-282</t>
  </si>
  <si>
    <t>Identifiant constituant</t>
  </si>
  <si>
    <t>Numéro d'identification faisant référence à un constituant du contrat.</t>
  </si>
  <si>
    <t>Numéro d'identification faisant référence à une pièce-jointe spécifiquement rattachée à la structure privée.</t>
  </si>
  <si>
    <t>BG-32</t>
  </si>
  <si>
    <t>Objet contrat</t>
  </si>
  <si>
    <t>Bloc regroupant les informations décrivant l'objet du contrat, ses informations financières et calendaires et ses différents constituants.</t>
  </si>
  <si>
    <t>Description de l'objet du contrat (reprenant celui de la consultation).</t>
  </si>
  <si>
    <t>BT-233</t>
  </si>
  <si>
    <t>Complément engagement</t>
  </si>
  <si>
    <t>Ensemble d'informations pouvant préciser le marché pour lequel se fait l'engagement, telles que la base juridique, le nombre d'attributaire, ou encore les modalités d'attribution.</t>
  </si>
  <si>
    <t>BG-65</t>
  </si>
  <si>
    <t>Information financière</t>
  </si>
  <si>
    <t>Bloc regroupant les informations financières et transverses du contrat</t>
  </si>
  <si>
    <t>BT-278</t>
  </si>
  <si>
    <t>Type prix</t>
  </si>
  <si>
    <t>Indication sur le type de prix sur l'ensemble des constituants du contrat.</t>
  </si>
  <si>
    <t>BT-245</t>
  </si>
  <si>
    <t>Montant attribué</t>
  </si>
  <si>
    <t>Valeur financière du marché définie au moment de l'attribution.</t>
  </si>
  <si>
    <t>BT-246</t>
  </si>
  <si>
    <t>Montant facturé</t>
  </si>
  <si>
    <t>Valeur financière du marché effectivement facturée.</t>
  </si>
  <si>
    <t>BT-247</t>
  </si>
  <si>
    <t>Montant mandaté</t>
  </si>
  <si>
    <t>Valeur financière du contrat mandatée à des tiers.</t>
  </si>
  <si>
    <t>BT-155</t>
  </si>
  <si>
    <t>Informations venant en complément des données portées par le bloc.</t>
  </si>
  <si>
    <t>Numéro d'identification faisant référence à une pièce-jointe rattachée au contrat portant spécifiquement sur des informations financières.</t>
  </si>
  <si>
    <t>BG-64</t>
  </si>
  <si>
    <t>Information calendaire</t>
  </si>
  <si>
    <t>Bloc regroupant les informations calendaires et transverses définissant le contrat.</t>
  </si>
  <si>
    <t>BT-149</t>
  </si>
  <si>
    <t>Durée exécution</t>
  </si>
  <si>
    <t>BT-150</t>
  </si>
  <si>
    <t>Date démarrage</t>
  </si>
  <si>
    <t>Type de date retenue pour marquer le début de la période d'exécution du contrat.</t>
  </si>
  <si>
    <t>Date de la notification d'attribution.</t>
  </si>
  <si>
    <t>BT-241</t>
  </si>
  <si>
    <t>Date fin actuelle</t>
  </si>
  <si>
    <t>Date de fin de relation contractuelle prévue.</t>
  </si>
  <si>
    <t>BT-242</t>
  </si>
  <si>
    <t>Date fin max contrat</t>
  </si>
  <si>
    <t>BT-243</t>
  </si>
  <si>
    <t>Date début contrat</t>
  </si>
  <si>
    <t>Date effective du démarrage du contrat</t>
  </si>
  <si>
    <t>BG-79</t>
  </si>
  <si>
    <t>Commun constituant</t>
  </si>
  <si>
    <t>Bloc regroupant les informations communes à tous les constituants du contrat. Les informations spécifiques à un constituant sont portées dans le bloc Spécifique constituant. Le bloc Commun constituant et le bloc Spécifique constituant ont la même structure de données.</t>
  </si>
  <si>
    <t>BT-283</t>
  </si>
  <si>
    <t>Forme contrat</t>
  </si>
  <si>
    <t>La forme du contrat détaille la nature du contrat par une nomenclature. Par exemple la forme du contrat précise si le marché est un marché à tranches ou un accord-cadre, ou si le marché global est de performance, sectoriel ou partenariat. La nature contrat concerne l'ensemble du contrat alors que la forme contrat détaille chaque constituant.</t>
  </si>
  <si>
    <t>Qualification selon qu'il correspond à un marché de services, de fournitures ou de travaux, en complément de la catégorie principale.</t>
  </si>
  <si>
    <t>Nomenclature achat mise à disposition par l'UE.</t>
  </si>
  <si>
    <t>BT-148</t>
  </si>
  <si>
    <t>Prestation supplémentaire éventuelle</t>
  </si>
  <si>
    <t>Information indiquant si le constituant est une prestation supplémentaire éventuelle (PSE) que l'acheteur se réserve le droit de commander.</t>
  </si>
  <si>
    <t>BT-284</t>
  </si>
  <si>
    <t>Modalité exécution</t>
  </si>
  <si>
    <t>Complément d'information sur les modalités d'exécution du constituant du contrat</t>
  </si>
  <si>
    <t>Code postal; Code commune; Code arrondissement; Code canton; Code département; Code région; Code pays</t>
  </si>
  <si>
    <t>BT-244</t>
  </si>
  <si>
    <t>Forme prix</t>
  </si>
  <si>
    <t>Indication sur la forme du prix.</t>
  </si>
  <si>
    <t>BT-285</t>
  </si>
  <si>
    <t>Bon commande</t>
  </si>
  <si>
    <t>Booléen (par défaut à faux) indiquant si le constituant fera l'objet de bon de commande pour l'exécution administrative (accord cadre).</t>
  </si>
  <si>
    <t>BT-286</t>
  </si>
  <si>
    <t>Remise prix</t>
  </si>
  <si>
    <t>La remise sur prix est utilisée dans le cas des catalogues électroniques / prix unitaire.</t>
  </si>
  <si>
    <t>Référence les pièces- jointes liées au constituant du contrat (catalogue, BPU/BPP, calendrier prévisionnel etc.)</t>
  </si>
  <si>
    <t>BT-287</t>
  </si>
  <si>
    <t>Régime avance</t>
  </si>
  <si>
    <t>Champ qualifiant le régime sur lequel l'avance bénéficie aux opérateurs économiques (nomenclature PES MARCHES).</t>
  </si>
  <si>
    <t>BT-288</t>
  </si>
  <si>
    <t>Type garantie avance</t>
  </si>
  <si>
    <t>Champ qualifiant le type de garantie de l'avance bénéficiant aux opérateurs économiques (nomenclature PES MARCHES).</t>
  </si>
  <si>
    <t>BG-80</t>
  </si>
  <si>
    <t>Constituant</t>
  </si>
  <si>
    <t>Bloc regroupant les constituants du contrat : le bloc est répété autant de fois que le contrat diffère dans sa forme (lotissement, plusieurs tranches, reconduction, variante et prestations supplémentaires éventuelles, accord-cadre à prix mixte etc.).</t>
  </si>
  <si>
    <t>Identifiant pour chaque constituant, défini sur le socle et à usage interne du socle.</t>
  </si>
  <si>
    <t>BT-289</t>
  </si>
  <si>
    <t>Intitulé constituant</t>
  </si>
  <si>
    <t>Intitulé du constituant du contrat.</t>
  </si>
  <si>
    <t>BT-290</t>
  </si>
  <si>
    <t>Objet constituant</t>
  </si>
  <si>
    <t>Complément d'information décrivant le contenu du constituant contractuel</t>
  </si>
  <si>
    <t>BT-291</t>
  </si>
  <si>
    <t>Type tranche</t>
  </si>
  <si>
    <t>Champ qualifiant le type de tranche d'un marché.</t>
  </si>
  <si>
    <t>BG-35</t>
  </si>
  <si>
    <t xml:space="preserve">Prix forfaitaire       </t>
  </si>
  <si>
    <t>Bloc regroupant les informations de prix forfaitaire (par opposition au prix unitaire). Il est multiple s'il y a une borne min et max et s'il y a des taux de TVA différenciés.</t>
  </si>
  <si>
    <t>BT-292</t>
  </si>
  <si>
    <t>Borne prix</t>
  </si>
  <si>
    <t>L'attribut borne est utilisé pour qualifier un prix (ou une quantité) minimum ou maximal.</t>
  </si>
  <si>
    <t>BT-152</t>
  </si>
  <si>
    <t>Taux TVA</t>
  </si>
  <si>
    <t>Taux de TVA appliqué au prix considéré.</t>
  </si>
  <si>
    <t>BT-153</t>
  </si>
  <si>
    <t>Montant hors taxes du prix considéré.</t>
  </si>
  <si>
    <t>BT-154</t>
  </si>
  <si>
    <t>Montant TTC</t>
  </si>
  <si>
    <t>Montant toutes taxes comprises du prix considéré.</t>
  </si>
  <si>
    <t>BG-89</t>
  </si>
  <si>
    <t xml:space="preserve">Quantité                    </t>
  </si>
  <si>
    <t>Bloc regroupant les informations de quantité et d'unité associé. Il est multiple s'il y a une borne min et max.</t>
  </si>
  <si>
    <t>BT-315</t>
  </si>
  <si>
    <t>Borne quantité</t>
  </si>
  <si>
    <t>BT-316</t>
  </si>
  <si>
    <t>Volume du bien ou de la prestation du contrat. L'attribut "Unité complète l'unité de mesure utilisée.</t>
  </si>
  <si>
    <t>BT-317</t>
  </si>
  <si>
    <t>Unité de mesure du bien ou de la prestation du contrat complétant l'attribut "Quantité".</t>
  </si>
  <si>
    <t>BG-81</t>
  </si>
  <si>
    <t xml:space="preserve">Période                               </t>
  </si>
  <si>
    <t>Bloc regroupant les informations de calendrier du constituant, lorsque les reconductions / tranches sont détaillées temporellement</t>
  </si>
  <si>
    <t>BT-293</t>
  </si>
  <si>
    <t>Libellé période</t>
  </si>
  <si>
    <t>Libellé identifiant la période du constituant du contrat</t>
  </si>
  <si>
    <t>BT-294</t>
  </si>
  <si>
    <t>Date début</t>
  </si>
  <si>
    <t>Date de début de la période du constituant du contrat</t>
  </si>
  <si>
    <t>BT-295</t>
  </si>
  <si>
    <t>Date fin</t>
  </si>
  <si>
    <t>Date de fin de la période du constituant du contrat</t>
  </si>
  <si>
    <t>BT-296</t>
  </si>
  <si>
    <t>Reconduction</t>
  </si>
  <si>
    <t>Champ permettant de renseigner si la période considérée est une reconduction.</t>
  </si>
  <si>
    <t>BG-82</t>
  </si>
  <si>
    <t xml:space="preserve">Prévisionnelle            </t>
  </si>
  <si>
    <t>Bloc regroupant les informations indiquées à titre prévisionnelle dans le cas de certains marchés (matrise d'oeuvre etc.).</t>
  </si>
  <si>
    <t>BT-297</t>
  </si>
  <si>
    <t>Durée prévisionnelle</t>
  </si>
  <si>
    <t>Durée prévisionnelle du constituant.</t>
  </si>
  <si>
    <t>BT-298</t>
  </si>
  <si>
    <t>Taux de rémunération</t>
  </si>
  <si>
    <t>BG-83</t>
  </si>
  <si>
    <t xml:space="preserve">Livraison travaux            </t>
  </si>
  <si>
    <t>Bloc regroupant les dossiers et/ou missions attendus notamment dans un marché de maitrise d'œuvre.</t>
  </si>
  <si>
    <t>BT-299</t>
  </si>
  <si>
    <t>Libellé du dossier et/ou mission</t>
  </si>
  <si>
    <t>BT-300</t>
  </si>
  <si>
    <t>Délai</t>
  </si>
  <si>
    <t>Délai et aspect calendaire attendu pour la livraison</t>
  </si>
  <si>
    <t>BG-84</t>
  </si>
  <si>
    <t>Spécifique constituant</t>
  </si>
  <si>
    <t>La remise sur prix est utilisé dans le cas des catalogues électroniques / prix unitaire.</t>
  </si>
  <si>
    <t>BG-69</t>
  </si>
  <si>
    <t>Exécution contrat</t>
  </si>
  <si>
    <t>Bloc regroupant l'ensemble des évènements et des pièces contractuelles associées participant au cycle de vie du contrat et modifiant le contrat et ses constituants.</t>
  </si>
  <si>
    <t>BT-254</t>
  </si>
  <si>
    <t>Type évènement</t>
  </si>
  <si>
    <t>Champ qualifiant l'évènement d'exécution du contrat et les pièces contractuelles associées.</t>
  </si>
  <si>
    <t>BT-255</t>
  </si>
  <si>
    <t>Libellé évènement contractuel</t>
  </si>
  <si>
    <t>Libellé de l'évènement d'exécution.</t>
  </si>
  <si>
    <t>BT-301</t>
  </si>
  <si>
    <t>Objet évènement contractuel</t>
  </si>
  <si>
    <t>Objet de l'évènement d'exécution du contrat.</t>
  </si>
  <si>
    <t>BT-302</t>
  </si>
  <si>
    <t>Informations complémentaires portant sur l'évènement d'exécution considéré.</t>
  </si>
  <si>
    <t>BG-85</t>
  </si>
  <si>
    <t>Pièce contractuelle</t>
  </si>
  <si>
    <t>Bloc regroupant les informations d'identification d'une pièce contractuelle associée à l'évènement d'exécution considéré.</t>
  </si>
  <si>
    <t>BT-303</t>
  </si>
  <si>
    <t>Numéro pièce contractuelle</t>
  </si>
  <si>
    <t>Numéro d'identification d'une pièce contractuelle</t>
  </si>
  <si>
    <t>BT-256</t>
  </si>
  <si>
    <t>Statut pièce contractuelle</t>
  </si>
  <si>
    <t>provisoire, signé, rejeté</t>
  </si>
  <si>
    <t>Etat de la pièce contractuelle dans son cycle de vie.</t>
  </si>
  <si>
    <t>BT-257</t>
  </si>
  <si>
    <t>Date pièce contractuelle</t>
  </si>
  <si>
    <t>Date d'émission de la pièce contractuelle.</t>
  </si>
  <si>
    <t>Numéro d'identification faisant référence à une pièce-jointe correspondant à une pièce contractuelle.</t>
  </si>
  <si>
    <t>L'attribut borne est utilisé pour qualifier un prix (ou une quantité) minimum ou maximal(e).</t>
  </si>
  <si>
    <t>Bloc regroupant les informations de quantité et d'unité associées. Il est multiple s'il y a une borne min et max.</t>
  </si>
  <si>
    <t>BG-86</t>
  </si>
  <si>
    <t>Avenant</t>
  </si>
  <si>
    <t>Bloc regroupant les informations spécifiques à un document contractuel de type avenant.</t>
  </si>
  <si>
    <t>BT-304</t>
  </si>
  <si>
    <t>Date de prise d'effet de la relation contractuelle redéfinie par l'avenant.</t>
  </si>
  <si>
    <t>BT-305</t>
  </si>
  <si>
    <t>Type avenant</t>
  </si>
  <si>
    <t>Champ qualifiant le type de modification définie par un avenant</t>
  </si>
  <si>
    <t>BT-306</t>
  </si>
  <si>
    <t>Champ indiquant si un avenant apporte des modifications financières au contrat.</t>
  </si>
  <si>
    <t>BT-307</t>
  </si>
  <si>
    <t>Champ indiquant si un avenant apporte des modifications calendaires au contrat.</t>
  </si>
  <si>
    <t>BT-308</t>
  </si>
  <si>
    <t>Autre incidence</t>
  </si>
  <si>
    <t>Champ permettant d'indiquer un type de modification définie par un avenant qui ne soit pas financière ou calendaire.</t>
  </si>
  <si>
    <t>BG-87</t>
  </si>
  <si>
    <t>Bloc regroupant les informations spécifiques à un document contractuel de type ordre de service.</t>
  </si>
  <si>
    <t>BT-309</t>
  </si>
  <si>
    <t>Date à laquelle un bon de commande a été émis.</t>
  </si>
  <si>
    <t>BT-310</t>
  </si>
  <si>
    <t>Délai exécution</t>
  </si>
  <si>
    <t>Nombre de jours avant l'exécution d'un bon de commande.</t>
  </si>
  <si>
    <t>BT-311</t>
  </si>
  <si>
    <t>Délai paiement</t>
  </si>
  <si>
    <t>Nombre de jours avant le paiement d'un bon de commande</t>
  </si>
  <si>
    <t>BG-88</t>
  </si>
  <si>
    <t>Ordre service</t>
  </si>
  <si>
    <t>BT-312</t>
  </si>
  <si>
    <t>Date de prise d'effet de l'ordre de service.</t>
  </si>
  <si>
    <t>BG-36</t>
  </si>
  <si>
    <t>Information bancaire</t>
  </si>
  <si>
    <t xml:space="preserve">Informations bancaires fournies par le ou les structures privées, nécessaires à l'exécution financière. </t>
  </si>
  <si>
    <t>BT-157</t>
  </si>
  <si>
    <t>Libellé compte</t>
  </si>
  <si>
    <t>Libellé du compte bancaire</t>
  </si>
  <si>
    <t>BT-158</t>
  </si>
  <si>
    <t>Nom établissement bancaire</t>
  </si>
  <si>
    <t>Nom de l'établissement bancaire</t>
  </si>
  <si>
    <t>BT-159</t>
  </si>
  <si>
    <t>Type référence bancaire</t>
  </si>
  <si>
    <t>Type de numéro de compte.</t>
  </si>
  <si>
    <t>BG-58</t>
  </si>
  <si>
    <t>Référence bancaire IBAN</t>
  </si>
  <si>
    <t>Bloc regroupant les références bancaires internationales (IBAN).</t>
  </si>
  <si>
    <t>BT-196</t>
  </si>
  <si>
    <t>Identification internationale du pays telle que définie dans la norme ISO 3166.</t>
  </si>
  <si>
    <t>BT-197</t>
  </si>
  <si>
    <t>Clé IBAN</t>
  </si>
  <si>
    <t>Identification internationale de la banque.</t>
  </si>
  <si>
    <t>BG-59</t>
  </si>
  <si>
    <t>Référence bancaire RIB</t>
  </si>
  <si>
    <t>Bloc regroupant les champs structurant le relevé d'identité bancaire (RIB) du compte.</t>
  </si>
  <si>
    <t>BT-198</t>
  </si>
  <si>
    <t>Code banque</t>
  </si>
  <si>
    <t>Code de l'établissement bancaire.</t>
  </si>
  <si>
    <t>BT-199</t>
  </si>
  <si>
    <t>Code guichet</t>
  </si>
  <si>
    <t>Code du guichet de l'établissement bancaire.</t>
  </si>
  <si>
    <t>BT-160</t>
  </si>
  <si>
    <t>Numéro compte bancaire</t>
  </si>
  <si>
    <t>Numéro de compte bancaire du client.</t>
  </si>
  <si>
    <t>BT-200</t>
  </si>
  <si>
    <t>Clé RIB</t>
  </si>
  <si>
    <t>Clé RIB du compte bancaire du client.</t>
  </si>
  <si>
    <t>Numéro d'identification faisant référence à une pièce-jointe (informations bancaires complémentaires) rattachée au contrat.</t>
  </si>
  <si>
    <t>BG-37</t>
  </si>
  <si>
    <t>Modalité signature</t>
  </si>
  <si>
    <t>Bloc regroupant les informations relatives à la signature du contrat initial (cf. modèle d'acte d'engagement).</t>
  </si>
  <si>
    <t>BG-54</t>
  </si>
  <si>
    <t>Structure publique signataire</t>
  </si>
  <si>
    <t>Bloc regroupant les informations complémentaires à la signature électronique pour le signataire de la structure publique (acheteur).</t>
  </si>
  <si>
    <t>BT-193</t>
  </si>
  <si>
    <t>Désignation signataire</t>
  </si>
  <si>
    <t>Désignation (titre ou nom/prénom) du signataire</t>
  </si>
  <si>
    <t>BT-192</t>
  </si>
  <si>
    <t>Qualité signataire</t>
  </si>
  <si>
    <t>Qualité du signataire.</t>
  </si>
  <si>
    <t>BT-313</t>
  </si>
  <si>
    <t>Mandatement signature</t>
  </si>
  <si>
    <t>Indique si le signataire est mandaté par la structure.</t>
  </si>
  <si>
    <t>BG-55</t>
  </si>
  <si>
    <t>Structure privée signataire</t>
  </si>
  <si>
    <t>Bloc regroupant les informations complémentaires à la signature électronique pour le signataire de la structure privée (opérateur économique).</t>
  </si>
  <si>
    <t>BG-39</t>
  </si>
  <si>
    <t>Mandat sans signature</t>
  </si>
  <si>
    <t>Modalités d'engagement des membres d'un groupement représentés par un mandataire.</t>
  </si>
  <si>
    <t>BT-165</t>
  </si>
  <si>
    <t xml:space="preserve">Répresentation </t>
  </si>
  <si>
    <t>Signature de l'acte d’engagement, par le mandataire, en nom et pour  compte des membres d'un groupement, pour les représenter vis-à-vis de la structure publique et pour coordonner l’ensemble des prestations ;</t>
  </si>
  <si>
    <t>BT-166</t>
  </si>
  <si>
    <t>Modification ultérieure</t>
  </si>
  <si>
    <t>Signature des modifications ultérieures du marché public, par le mandataire, en nom et pour  compte des membres d'un groupement</t>
  </si>
  <si>
    <t>BT-167</t>
  </si>
  <si>
    <t>Autre condition</t>
  </si>
  <si>
    <t xml:space="preserve">Conditions figurant dans les pouvoirs joints en annexe de l'acte d'engagement. </t>
  </si>
  <si>
    <t>Numéro d'identification faisant référence à une pièce-jointe (portant sur les pouvoirs du signataire) rattachée à une consultation.</t>
  </si>
  <si>
    <t>BG-40</t>
  </si>
  <si>
    <t>Mandat avec signature</t>
  </si>
  <si>
    <t xml:space="preserve">Représentation </t>
  </si>
  <si>
    <t>Signature de l'acte d’engagement, par les membres du groupement, donnant mandat au mandataire pour les représenter vis-à-vis de la structure publique et pour coordonner l’ensemble des prestations ;</t>
  </si>
  <si>
    <t>Signature de l'acte d’engagement, par les membres du groupement, donnant mandat au mandataire pour signer les modifications ultérieures du marché public.</t>
  </si>
  <si>
    <t>Signature de l'acte d’engagement, par les membres du groupement, donnant mandant au mandataire dans les conditions données par les pouvoirs joints à l'acte.</t>
  </si>
  <si>
    <t>Numéro d'identification faisant référence à une pièce-jointe rattachée au contrat (acte d'engagement). Il s'agit des documents dont les contractants s'engagent à respecter les clauses en signant le contrat : pièces constitutives du marché ou autres annexes.</t>
  </si>
  <si>
    <t>Numéro d'identification faisant référence à une pièce-jointe.</t>
  </si>
  <si>
    <t>Date d'émission de la précédente modification (avant modification).</t>
  </si>
  <si>
    <t>BT-314</t>
  </si>
  <si>
    <t>Complément d'information saisi par les contractants et transmis par les systèmes participants indiquant à titre informatif l'objet de la modification.</t>
  </si>
  <si>
    <t>Numéro SIRET ou autre identifiant autorisé pour les structures ne pouvant le fournir.</t>
  </si>
  <si>
    <t>BT-79</t>
  </si>
  <si>
    <t>Forme juridique</t>
  </si>
  <si>
    <t>Forme juridique de la structure publique selon la législation sur les marchés publics (autorité publique centrale, organisme de droit public, entreprise publique).</t>
  </si>
  <si>
    <t>BT-80</t>
  </si>
  <si>
    <t>Entité adjudicatrice</t>
  </si>
  <si>
    <t>Indication selon laquelle la structure publique est une entité adjudicatrice ou non.</t>
  </si>
  <si>
    <t>BT-81</t>
  </si>
  <si>
    <t>Activité structure publique</t>
  </si>
  <si>
    <t>BG-24</t>
  </si>
  <si>
    <t>Contact structure publique</t>
  </si>
  <si>
    <t>Bloc portant les informations nécessaires à l'identification du siège de la structure privée.</t>
  </si>
  <si>
    <t>BT-90</t>
  </si>
  <si>
    <t>Code APE</t>
  </si>
  <si>
    <t>https://www.insee.fr/fr/information/2120875</t>
  </si>
  <si>
    <t>BT-123</t>
  </si>
  <si>
    <t>Catégorie juridique à laquelle appartient une structure privée</t>
  </si>
  <si>
    <t>BT-126</t>
  </si>
  <si>
    <t>Catégorie entreprise</t>
  </si>
  <si>
    <t>Catégorie à laquelle appartient une structure privée en fonction de son effectif</t>
  </si>
  <si>
    <t>BT-127</t>
  </si>
  <si>
    <t>Entreprise STPA</t>
  </si>
  <si>
    <t>Catégorie de la structure privée définissant son appartenance au secteur du travail protégé et adapté</t>
  </si>
  <si>
    <t>BG-25</t>
  </si>
  <si>
    <t>Contact structure privée</t>
  </si>
  <si>
    <t>Pièce-Jointe</t>
  </si>
  <si>
    <t>Type du fichier porté en pièce jointe (ex : DCE, RC etc.) utilisé pour qualifier les documents de la consultation à la publication.</t>
  </si>
  <si>
    <t>BT-69</t>
  </si>
  <si>
    <t>Format</t>
  </si>
  <si>
    <t>https://www.ietf.org/rfc/rfc2045.txt
https://www.ietf.org/rfc/rfc2046.txt</t>
  </si>
  <si>
    <t>Format du fichier conforme au RFC2045 et RFC2046 (Mime Type).</t>
  </si>
  <si>
    <t>BT-70</t>
  </si>
  <si>
    <t>Date dépôt</t>
  </si>
  <si>
    <t>Date d'ajout de la pièce jointe</t>
  </si>
  <si>
    <t>BT-71</t>
  </si>
  <si>
    <t>URL</t>
  </si>
  <si>
    <t>Lien vers la pièce jointe</t>
  </si>
  <si>
    <t>BT-72</t>
  </si>
  <si>
    <t>Statut</t>
  </si>
  <si>
    <t>Statut d'usage de la pièce jointe : le chargement d'une nouvelle pièce jointe (en usage) entraine l'écrasement de l'ancienne pièce jointe correspondante (écrasée).</t>
  </si>
  <si>
    <t>BT-74</t>
  </si>
  <si>
    <t>Description de la pièce-jointe</t>
  </si>
  <si>
    <t>BT-128</t>
  </si>
  <si>
    <t>Identifiant GED plateforme</t>
  </si>
  <si>
    <t>Identifiant généré par la plateforme source, utilisé par le système de stockage des SI achats</t>
  </si>
  <si>
    <t>BT-277</t>
  </si>
  <si>
    <t>Durée utilité administrative</t>
  </si>
  <si>
    <t xml:space="preserve">La notion de durée d’utilité administrative correspond au délai pendant lequel un document d’archives
doit être conservé : pour obéir aux exigences légales ou réglementaires en matière de conservation, quand elles
existent ; pour prévenir les risques, quels qu’ils soient, de non disponibilité des documents ; pour répondre aux besoins de mémoire de l’administration. </t>
  </si>
  <si>
    <t>Registre</t>
  </si>
  <si>
    <t>Référence à la consultation</t>
  </si>
  <si>
    <t>BT-101</t>
  </si>
  <si>
    <t>Identifiant évènement</t>
  </si>
  <si>
    <t>Identifiant de l'évènement.</t>
  </si>
  <si>
    <t>Identifiant du profil d'acheteur émetteur de l'évènement.</t>
  </si>
  <si>
    <t>BG-56</t>
  </si>
  <si>
    <t>Structure privée registre</t>
  </si>
  <si>
    <t>Bloc regroupant les informations de la structure privée à l'origine de l'évènement</t>
  </si>
  <si>
    <t>Contact structure privée registre</t>
  </si>
  <si>
    <t>BG-57</t>
  </si>
  <si>
    <t>Structure publique registre</t>
  </si>
  <si>
    <t>Bloc (vue réduite du format structure publique) regroupant les informations nécessaires pour identifier la structure publique à l'origine de l'évènement.</t>
  </si>
  <si>
    <t>Raison sociale de la structure publique</t>
  </si>
  <si>
    <t>Contact structure publique registre</t>
  </si>
  <si>
    <t>Bloc regroupant les coordonnées du contact acheteur à l'origine de l'évènement (par exemple une réponse à une question).</t>
  </si>
  <si>
    <t>BT-104</t>
  </si>
  <si>
    <t>Objet de l'enregistrement</t>
  </si>
  <si>
    <t>BT-103</t>
  </si>
  <si>
    <t>Date évènement</t>
  </si>
  <si>
    <t>Date d'enregistrement de l'évènement.</t>
  </si>
  <si>
    <t>BT-106</t>
  </si>
  <si>
    <t>Description évènement</t>
  </si>
  <si>
    <t>Texte long</t>
  </si>
  <si>
    <t>Détail du contenu textuel de l'évènement (corps du message, texte de la question / réponse).</t>
  </si>
  <si>
    <t>BT-116</t>
  </si>
  <si>
    <t>Référence identifiant évènement</t>
  </si>
  <si>
    <t>Référence de l'évènement précédent auquel cet évènement fait suite (par exemple une réponse qui répond à une question).</t>
  </si>
  <si>
    <t>BT-194</t>
  </si>
  <si>
    <t>Commentaire saisi par la structure à l'origine de l'évènement (non publié)</t>
  </si>
  <si>
    <t>BT-195</t>
  </si>
  <si>
    <t>Date commentaire interne</t>
  </si>
  <si>
    <t>Date de création du commentaire interne (non publié)</t>
  </si>
  <si>
    <t>Notification</t>
  </si>
  <si>
    <t>BT-117</t>
  </si>
  <si>
    <t>Identifiant notification</t>
  </si>
  <si>
    <t>Identifiant de la notification</t>
  </si>
  <si>
    <t>BT-96</t>
  </si>
  <si>
    <t>Identifiant émetteur</t>
  </si>
  <si>
    <t>Identifiant (SIRET etc.) de la structure étant l’émetteur de la notification.</t>
  </si>
  <si>
    <t>BT-97</t>
  </si>
  <si>
    <t>Identifiant récepteur</t>
  </si>
  <si>
    <t>Identifiant (SIRET etc.) de la structure étant le destinataire de la notification</t>
  </si>
  <si>
    <t>Pièce-jointe associée à la notification.</t>
  </si>
  <si>
    <t>BT-99</t>
  </si>
  <si>
    <t>Type notification</t>
  </si>
  <si>
    <t>Sujet sur lequel porte une notification.</t>
  </si>
  <si>
    <t>BT-98</t>
  </si>
  <si>
    <t>Date d'envoi de la notification.</t>
  </si>
  <si>
    <t>BT-100</t>
  </si>
  <si>
    <t>Contenu notification</t>
  </si>
  <si>
    <t>Informations portées par une notification.</t>
  </si>
  <si>
    <t>Liste des énumérations</t>
  </si>
  <si>
    <t>Attribut</t>
  </si>
  <si>
    <t>Valeur de référence</t>
  </si>
  <si>
    <t>Code</t>
  </si>
  <si>
    <t>Consulation / Identification</t>
  </si>
  <si>
    <t>01</t>
  </si>
  <si>
    <t>02</t>
  </si>
  <si>
    <t>Concession de travaux</t>
  </si>
  <si>
    <t>04</t>
  </si>
  <si>
    <t>Concession de service</t>
  </si>
  <si>
    <t>05</t>
  </si>
  <si>
    <t>Délégation de service public</t>
  </si>
  <si>
    <t>06</t>
  </si>
  <si>
    <t>Marché Défense ou Sécurité</t>
  </si>
  <si>
    <t>07</t>
  </si>
  <si>
    <t>Concession Défense ou Sécurité</t>
  </si>
  <si>
    <t>08</t>
  </si>
  <si>
    <t>Procédure adaptée ouverte</t>
  </si>
  <si>
    <t>Procédure adaptée restreinte</t>
  </si>
  <si>
    <t>Appel d'offres ouvert</t>
  </si>
  <si>
    <t>03</t>
  </si>
  <si>
    <t>Appel d'offres restreint</t>
  </si>
  <si>
    <t>Procédure avec négociation</t>
  </si>
  <si>
    <t>Marché public sans publicité ni mise en concurrence préalable</t>
  </si>
  <si>
    <t>Dialogue compétitif</t>
  </si>
  <si>
    <t>Elaboré</t>
  </si>
  <si>
    <t>Publié</t>
  </si>
  <si>
    <t>Ouvert</t>
  </si>
  <si>
    <t>Décidé</t>
  </si>
  <si>
    <t>Notifié</t>
  </si>
  <si>
    <t>Attribution</t>
  </si>
  <si>
    <t>Infructuosité</t>
  </si>
  <si>
    <t>Sans suite autre</t>
  </si>
  <si>
    <t>Consulation / Lot</t>
  </si>
  <si>
    <t>Entreprises adaptées (EA)</t>
  </si>
  <si>
    <t>Etablissements et services d’aide par le travail (ESAT) ou structures équivalentes</t>
  </si>
  <si>
    <t>Structures d’insertion par l’activité économique (SIAE) ou structures équivalentes</t>
  </si>
  <si>
    <t>Entreprises de l’économie sociale et solidaire (EESS) ou structures équivalentes</t>
  </si>
  <si>
    <t>Accord-cadre</t>
  </si>
  <si>
    <t>Système d'acquisition dynamique</t>
  </si>
  <si>
    <t>Catalogue électronique</t>
  </si>
  <si>
    <t>Système de qualification</t>
  </si>
  <si>
    <t>Enchères électroniques</t>
  </si>
  <si>
    <t>Chiffrement offre</t>
  </si>
  <si>
    <t>Réponse électronique</t>
  </si>
  <si>
    <t>Signature électronique</t>
  </si>
  <si>
    <t>Mode ouverture réponse</t>
  </si>
  <si>
    <t>Enveloppe candidature</t>
  </si>
  <si>
    <t>Enveloppe offre</t>
  </si>
  <si>
    <t>Enveloppe anonymat</t>
  </si>
  <si>
    <t>Enveloppe offre technique</t>
  </si>
  <si>
    <t>Libellé modalité participation</t>
  </si>
  <si>
    <t>Groupement opérateurs économiques</t>
  </si>
  <si>
    <t>Bourse Cotraitance Inscription</t>
  </si>
  <si>
    <t>Justificatifs à produire</t>
  </si>
  <si>
    <t>Visite obligatoire</t>
  </si>
  <si>
    <t>Bénéfice de l'avance</t>
  </si>
  <si>
    <t>Langue</t>
  </si>
  <si>
    <t>Devise</t>
  </si>
  <si>
    <t>Unité mesure durée</t>
  </si>
  <si>
    <t>Droit applicable (UE)</t>
  </si>
  <si>
    <t>09</t>
  </si>
  <si>
    <t>Critères objectifs de limitation des candidats</t>
  </si>
  <si>
    <t>Tribunal de recours​</t>
  </si>
  <si>
    <t>Rôle de la structure publique</t>
  </si>
  <si>
    <t>Acheteur unique</t>
  </si>
  <si>
    <t>Coordonnateur groupement</t>
  </si>
  <si>
    <t>Membre groupement</t>
  </si>
  <si>
    <t>Centrale Achat</t>
  </si>
  <si>
    <t>Mandataire intermédiaire</t>
  </si>
  <si>
    <t>Comptable assignataire</t>
  </si>
  <si>
    <t>Structure</t>
  </si>
  <si>
    <t>SIRET</t>
  </si>
  <si>
    <t>HORS UE</t>
  </si>
  <si>
    <t>RIDET</t>
  </si>
  <si>
    <t>TAHITI</t>
  </si>
  <si>
    <t>FRWF</t>
  </si>
  <si>
    <t>IREP</t>
  </si>
  <si>
    <t>AUTRE</t>
  </si>
  <si>
    <t>Catégorie</t>
  </si>
  <si>
    <t>Travaux</t>
  </si>
  <si>
    <t>Services</t>
  </si>
  <si>
    <t>Fournitures</t>
  </si>
  <si>
    <t>Non utilisé</t>
  </si>
  <si>
    <t>Usage possible</t>
  </si>
  <si>
    <t>Usage certain</t>
  </si>
  <si>
    <t>Consultation / Lot</t>
  </si>
  <si>
    <t>Considération sociale</t>
  </si>
  <si>
    <t>Considération environnementale</t>
  </si>
  <si>
    <t>Condition d'exécution</t>
  </si>
  <si>
    <t>Spécification technique</t>
  </si>
  <si>
    <t>Critère d'attribution</t>
  </si>
  <si>
    <t>Insertion</t>
  </si>
  <si>
    <t>Insertion par l'activité économique</t>
  </si>
  <si>
    <t>Clause sociale de formation sous statut scolaire</t>
  </si>
  <si>
    <t>Lutte contre les discriminations</t>
  </si>
  <si>
    <t>Commerce équitable</t>
  </si>
  <si>
    <t>Achats éthiques, traçabilité sociale des services/fournitures, etc.</t>
  </si>
  <si>
    <t>Autres(s) clause(s) sociale(s)</t>
  </si>
  <si>
    <t>Offre initiale</t>
  </si>
  <si>
    <t>Offre intermédiaire</t>
  </si>
  <si>
    <t>Offre finale</t>
  </si>
  <si>
    <t>Pondération</t>
  </si>
  <si>
    <t>Hiérarchisation</t>
  </si>
  <si>
    <t>Critère prix</t>
  </si>
  <si>
    <t>Sous critère prix</t>
  </si>
  <si>
    <t>Critère coût</t>
  </si>
  <si>
    <t>Sous critère coût</t>
  </si>
  <si>
    <t xml:space="preserve">Critère autre </t>
  </si>
  <si>
    <t>Sous critère autre</t>
  </si>
  <si>
    <t>Critères énoncés dans les documents de la consultation</t>
  </si>
  <si>
    <t xml:space="preserve">Référence CCAG </t>
  </si>
  <si>
    <t>CCAG-FCS</t>
  </si>
  <si>
    <t>CCAG-MI</t>
  </si>
  <si>
    <t>CCAG-Tx</t>
  </si>
  <si>
    <t>CCAG-PI</t>
  </si>
  <si>
    <t>CCAG-MOE</t>
  </si>
  <si>
    <t>CCAG-TIC</t>
  </si>
  <si>
    <t>Aucun</t>
  </si>
  <si>
    <t>Soumission / Identification</t>
  </si>
  <si>
    <t>Offre</t>
  </si>
  <si>
    <t>Candidature Offre</t>
  </si>
  <si>
    <t>Candidature statut</t>
  </si>
  <si>
    <t>Déposé</t>
  </si>
  <si>
    <t>Ouverte</t>
  </si>
  <si>
    <t>Offre statut</t>
  </si>
  <si>
    <t>Irrégulier</t>
  </si>
  <si>
    <t>Inapproprié</t>
  </si>
  <si>
    <t>Inacceptable</t>
  </si>
  <si>
    <t>Non attribué</t>
  </si>
  <si>
    <t>Attribué</t>
  </si>
  <si>
    <t xml:space="preserve">Solidaire
</t>
  </si>
  <si>
    <t>Conjoint - Mandataire Solidaire</t>
  </si>
  <si>
    <t>Conjoint - Mandataire Non solidaire</t>
  </si>
  <si>
    <t>Pas de groupement</t>
  </si>
  <si>
    <t>Type réponse</t>
  </si>
  <si>
    <t>Electronique</t>
  </si>
  <si>
    <t>Papier</t>
  </si>
  <si>
    <t>Rôle de la structure privée</t>
  </si>
  <si>
    <t>Candidat unique</t>
  </si>
  <si>
    <t xml:space="preserve">Mandataire
</t>
  </si>
  <si>
    <t>Co-traitant</t>
  </si>
  <si>
    <t>Sous-traitant niveau = 1</t>
  </si>
  <si>
    <t>Sous-traitant niveau &gt; 1</t>
  </si>
  <si>
    <t>Contributeur</t>
  </si>
  <si>
    <t>Créancier</t>
  </si>
  <si>
    <t>Organisme de droit public</t>
  </si>
  <si>
    <t>Entreprise publique</t>
  </si>
  <si>
    <t>Structure / Adresse</t>
  </si>
  <si>
    <t>Code commune</t>
  </si>
  <si>
    <t>Code arrondissement</t>
  </si>
  <si>
    <t>Code canton</t>
  </si>
  <si>
    <t>Code département</t>
  </si>
  <si>
    <t>Code région</t>
  </si>
  <si>
    <t>Structure / Contact</t>
  </si>
  <si>
    <t>Contact principal</t>
  </si>
  <si>
    <t>Contact secondaire</t>
  </si>
  <si>
    <t>Entrepreneur individuel</t>
  </si>
  <si>
    <t>Groupement de droit privé non doté de la personnalité morale</t>
  </si>
  <si>
    <t>Personne morale de droit étranger</t>
  </si>
  <si>
    <t>Personne morale de droit public soumise au droit commercial</t>
  </si>
  <si>
    <t>Société commerciale</t>
  </si>
  <si>
    <t>Autre personne morale immatriculée au RCS</t>
  </si>
  <si>
    <t>Personne morale et organisme soumis au droit administratif</t>
  </si>
  <si>
    <t>Organisme privé spécialisé</t>
  </si>
  <si>
    <t>Groupement de droit privé</t>
  </si>
  <si>
    <t>Catégorie opérateur économique</t>
  </si>
  <si>
    <t>Microentreprises (MIC)</t>
  </si>
  <si>
    <t>Petites et moyennes entreprises (PME)</t>
  </si>
  <si>
    <t>Entreprises de taille intermédiaire (ETI)</t>
  </si>
  <si>
    <t>Grandes entreprises (GE)</t>
  </si>
  <si>
    <t>Entreprise STAP</t>
  </si>
  <si>
    <t>EA</t>
  </si>
  <si>
    <t>EATT</t>
  </si>
  <si>
    <t>EA pro inclusive</t>
  </si>
  <si>
    <t>ESAT</t>
  </si>
  <si>
    <t>Règlement de consultation</t>
  </si>
  <si>
    <t>Dossier de consultation</t>
  </si>
  <si>
    <t>DUME acheteur</t>
  </si>
  <si>
    <t>Autre</t>
  </si>
  <si>
    <t>Créée</t>
  </si>
  <si>
    <t>Modifiée</t>
  </si>
  <si>
    <t>Supprimée</t>
  </si>
  <si>
    <t>Notification de retrait</t>
  </si>
  <si>
    <t>Notification de modification</t>
  </si>
  <si>
    <t>Notification d'attribution</t>
  </si>
  <si>
    <t>Notification de rejet</t>
  </si>
  <si>
    <t>Courrier de notification</t>
  </si>
  <si>
    <t>Retrait démat</t>
  </si>
  <si>
    <t>Dépôt démat</t>
  </si>
  <si>
    <t>Retrait papier</t>
  </si>
  <si>
    <t>Dépôt papier</t>
  </si>
  <si>
    <t>Publication</t>
  </si>
  <si>
    <t>Question papier</t>
  </si>
  <si>
    <t>Dépôt échantillon</t>
  </si>
  <si>
    <t>Question démat</t>
  </si>
  <si>
    <t>Réponse démat</t>
  </si>
  <si>
    <t>10</t>
  </si>
  <si>
    <t>Forfaitaire</t>
  </si>
  <si>
    <t>Unitaire</t>
  </si>
  <si>
    <t>Mixte</t>
  </si>
  <si>
    <t>Ferme</t>
  </si>
  <si>
    <t>Ferme et actualisable</t>
  </si>
  <si>
    <t>Révisable</t>
  </si>
  <si>
    <t>Sans borne</t>
  </si>
  <si>
    <t>Maximum</t>
  </si>
  <si>
    <t>Minimum</t>
  </si>
  <si>
    <t>Actualisation de prix</t>
  </si>
  <si>
    <t>Affermissement de tranche</t>
  </si>
  <si>
    <t>Agrément du sous-traitant</t>
  </si>
  <si>
    <t>Arrêt d’une phase</t>
  </si>
  <si>
    <t>Bon de commande</t>
  </si>
  <si>
    <t>Certificat administratif</t>
  </si>
  <si>
    <t>Document unique de marché</t>
  </si>
  <si>
    <t>Début d’exécution de poste</t>
  </si>
  <si>
    <t>Déclaration de sous-traitance</t>
  </si>
  <si>
    <t>Déclenchement de garantie</t>
  </si>
  <si>
    <t>11</t>
  </si>
  <si>
    <t>Demande d’agrément</t>
  </si>
  <si>
    <t>12</t>
  </si>
  <si>
    <t>Demande de paiement</t>
  </si>
  <si>
    <t>13</t>
  </si>
  <si>
    <t>Durée de garantie</t>
  </si>
  <si>
    <t>14</t>
  </si>
  <si>
    <t>Échéance de paiement</t>
  </si>
  <si>
    <t>15</t>
  </si>
  <si>
    <t>Intérêts moratoires</t>
  </si>
  <si>
    <t>16</t>
  </si>
  <si>
    <t>Livraison du poste</t>
  </si>
  <si>
    <t>17</t>
  </si>
  <si>
    <t>Mémoire en réclamation</t>
  </si>
  <si>
    <t>18</t>
  </si>
  <si>
    <t>Mise à disposition de matériel</t>
  </si>
  <si>
    <t>19</t>
  </si>
  <si>
    <t>Mise en demeure</t>
  </si>
  <si>
    <t>20</t>
  </si>
  <si>
    <t>Notification du décompte général</t>
  </si>
  <si>
    <t>21</t>
  </si>
  <si>
    <t>Ordre de service à prix provisoires</t>
  </si>
  <si>
    <t>22</t>
  </si>
  <si>
    <t>Ordre de service de démarrage</t>
  </si>
  <si>
    <t>23</t>
  </si>
  <si>
    <t>Paiement d’acompte</t>
  </si>
  <si>
    <t>24</t>
  </si>
  <si>
    <t>Pénalités</t>
  </si>
  <si>
    <t>25</t>
  </si>
  <si>
    <t>Prolongation de délai</t>
  </si>
  <si>
    <t>26</t>
  </si>
  <si>
    <t>Procès verbal de réception / admission</t>
  </si>
  <si>
    <t>27</t>
  </si>
  <si>
    <t>28</t>
  </si>
  <si>
    <t>Résiliation</t>
  </si>
  <si>
    <t>29</t>
  </si>
  <si>
    <t>Révision de prix</t>
  </si>
  <si>
    <t>30</t>
  </si>
  <si>
    <t>Solde</t>
  </si>
  <si>
    <t>31</t>
  </si>
  <si>
    <t>Transaction</t>
  </si>
  <si>
    <t>32</t>
  </si>
  <si>
    <t>Transmission du décompte général</t>
  </si>
  <si>
    <t>33</t>
  </si>
  <si>
    <t>Vérification d’aptitude</t>
  </si>
  <si>
    <t>34</t>
  </si>
  <si>
    <t>Vérification de service régulier</t>
  </si>
  <si>
    <t>35</t>
  </si>
  <si>
    <t>Autres</t>
  </si>
  <si>
    <t>36</t>
  </si>
  <si>
    <t>Marché simple</t>
  </si>
  <si>
    <t>Marché fractionné</t>
  </si>
  <si>
    <t>Marché de maîtrise d’œuvre</t>
  </si>
  <si>
    <t>Marché conception-réalisation</t>
  </si>
  <si>
    <t>Marché global de performance</t>
  </si>
  <si>
    <t>Marché global sectoriel</t>
  </si>
  <si>
    <t>Marché de partenariat</t>
  </si>
  <si>
    <t>Marché partenariat innovation</t>
  </si>
  <si>
    <t>Date de démarrage</t>
  </si>
  <si>
    <t>Date de notification du marché public</t>
  </si>
  <si>
    <t>Date de notification  de l'ordre de service</t>
  </si>
  <si>
    <t>Date de début d'exécution postérieure</t>
  </si>
  <si>
    <t>RIB</t>
  </si>
  <si>
    <t>IBAN</t>
  </si>
  <si>
    <t>Provisoire</t>
  </si>
  <si>
    <t>Signé</t>
  </si>
  <si>
    <t>Clos</t>
  </si>
  <si>
    <t>Archivé</t>
  </si>
  <si>
    <t>Non applicable</t>
  </si>
  <si>
    <t>Optionnel</t>
  </si>
  <si>
    <t xml:space="preserve">Aucune </t>
  </si>
  <si>
    <t xml:space="preserve">Obligatoire </t>
  </si>
  <si>
    <t xml:space="preserve">Facultative </t>
  </si>
  <si>
    <t xml:space="preserve">A chaque bon de commande </t>
  </si>
  <si>
    <t>Refusée</t>
  </si>
  <si>
    <t xml:space="preserve">Retenue de garantie </t>
  </si>
  <si>
    <t xml:space="preserve">Garantie à première demande </t>
  </si>
  <si>
    <t xml:space="preserve">Caution Personnelle et solidaire </t>
  </si>
  <si>
    <t>Modifications résultant d'une clause de réexamen</t>
  </si>
  <si>
    <t>Prestations supplémentaires imprévues dans le contrat</t>
  </si>
  <si>
    <t>Modifications circonstancielles imprévues par l'acheteur</t>
  </si>
  <si>
    <t>Modifications résultant d'un changement de titulaire</t>
  </si>
  <si>
    <t>Modifications financières inférieures aux seuils réglementaires</t>
  </si>
  <si>
    <t>Modifications non substantielles</t>
  </si>
  <si>
    <t>Règles de gestion</t>
  </si>
  <si>
    <t>Règle de gestion</t>
  </si>
  <si>
    <t>L'identifiant ne porte aucune indication métier, technique ou temporelle. Il est unique et permet de retrouver les informations de la consultation.</t>
  </si>
  <si>
    <t>L'identifiant technique de la plateforme source (profil d'acheteur) est créé par le socle d'interopérabilité en correspondance du SIRET de l'éditeur de la plateforme garantissant l'unicité et la reconnaissance.
L'identifiant technique permet notamment au socle de retrouver tout autre élément qui aura été fourni par ailleurs par l'éditeur de la plateforme : SIRET, numéro de connecteur interne, date de création de l'identifiant technique etc.</t>
  </si>
  <si>
    <t>Le statut est transmis au socle d'interopérabilité pour être utilisé en tant que critère de recherche ou pour permettre de clore les consultations n'ayant plus lieu d'apparaitre.</t>
  </si>
  <si>
    <t>Durée estimée contrat</t>
  </si>
  <si>
    <t>Les modalités techniques peuvent différer selon le profil d'acheteur et selon ce qu'indique l'acheteur :  l'attribut "Valeur Modalité Technique" permet de choisir une modalité technique selon une nomenclature définie par le socle" et l'attribut "Information Modalité Technique" permet de porter toute autres types d'information textuelle fournie par le profil d'acheteur.</t>
  </si>
  <si>
    <t>Les modalités de participation peuvent différer selon le profil d'acheteur et selon ce qu'indique l'acheteur :  l'attribut "Valeur Modalité Participation" permet de choisir une modalité de participation selon une nomenclature définie par le socle" et l'attribut "Information Modalité Participation" permet de porter toute autres types d'information textuelle fournie par le profil d'acheteur.</t>
  </si>
  <si>
    <t xml:space="preserve">La date de dernière modification indique que les données de la consultation modifient les précédentes données. L'écart entre les données non modifiées et les données à modifier n'est pas porté par le flux. Avec la date de dernière modification, le système récepteur est en capacité d'intégrer les nouvelles données depuis la date indiquée.
Lors de la publication d'une consultation (création de la consultation), la date de dernière modification n'est pas renseignée. </t>
  </si>
  <si>
    <t>Le champ correspond à une saisie de l'acheteur.</t>
  </si>
  <si>
    <t>BT-37</t>
  </si>
  <si>
    <t>Identifiant questions réponses</t>
  </si>
  <si>
    <t>L'identifiant questions / réponses est créé dès la création de la consultation, sans aucune première question posée.</t>
  </si>
  <si>
    <t>Les codes de chaque type sont en correspondance de Données Essentielles.</t>
  </si>
  <si>
    <t>Le lieu d'exécution est indiqué suivant la nomenclature INSEE. La nomenclature découpe hiérarchiquement les territoires en attribuant à chaque élément géographique un code dont est tiré automatiquement le libellé.
https://www.insee.fr/fr/information/3720946#titre-bloc-4</t>
  </si>
  <si>
    <t>Le type de considération de la consultation (clause sociale, clause environnementale etc.) est transmis au socle d'interopérabilité. Le détail de la considération est proposé en critère de recherche aux opérateurs économiques sur PLACE. Ce détail comprend d'abord la valeur de la considération au regard de la consultation (condition d'exécution, ou critère d'attribution par exemple), et au niveau le plus fin, une description.
La valeur "insertion" de la liste des valeurs associées à l'attribut "valeur considération " ne peut s'appliquer qu'aux clauses de type "considération sociale".
Le champ "description considération" ne peut être renseignée que pour les clauses de type "considération sociale".</t>
  </si>
  <si>
    <t>BT-113
BT-55
BT-56</t>
  </si>
  <si>
    <t>Reconduction tacite
Nombre reconduction
Modalité reconduction autre</t>
  </si>
  <si>
    <t>Non renseigné si non reconductible</t>
  </si>
  <si>
    <t>La valeur par défaut est non.</t>
  </si>
  <si>
    <t>Plusieurs "DUME Opérateur économique " pourront être déposés par les candidats : l'acheteur peut aussi préparer de son côté plusieurs DUME Acheteur selon le découpage des lots.</t>
  </si>
  <si>
    <t>Lorsque la consultation n'est pas allotie, la valeur par défaut est "1".</t>
  </si>
  <si>
    <t>BT-65
BT-66</t>
  </si>
  <si>
    <t>Intitulé
Description</t>
  </si>
  <si>
    <t>Lorsque la consultation n'est pas allotie, la valeur par défaut est "non allotie".</t>
  </si>
  <si>
    <t xml:space="preserve">Bien que pour rester cohérent la donnée apparait dans le bloc Commun Lot et Spécifique Lot, la donnée « Formulaire Déclaration Candidat » n’est pas valorisée dans le bloc spécifique. </t>
  </si>
  <si>
    <t>La donnée « Montant Estimé » est valorisée selon les cas :
- soit dans le bloc commun lot, et correspond au montant de l'ensemble des lots
- soit dans le bloc spécifique de chaque lot, et correspond au montant estimé de chaque lot
Le montant estimé n'est pas renseigné lorsque les valeurs montant min et montant max sont indiquées pour les accords cadre.</t>
  </si>
  <si>
    <t>BG-11</t>
  </si>
  <si>
    <t>Evènement registre</t>
  </si>
  <si>
    <t>Le nombre d'enregistrements par plateforme utilisatrice est limité dans le temps, pour interdire le webscraping via les API. De plus, l'utilisateur doit être vérifié comme opérateur économique.</t>
  </si>
  <si>
    <t>La taille de l'ensemble des pièces jointes est limitée selon le type de document / processus concerné (consultation, offre, contrat) et type de dépôt (API, EDI).</t>
  </si>
  <si>
    <t>La taille de chaque pièce jointe est limitée selon le type de document, processus concerné (consultation, offre, contrat) et type de dépôt (API, EDI).</t>
  </si>
  <si>
    <t>Le nom d’une pièce jointe est limité à 50 caractères maximum.</t>
  </si>
  <si>
    <t>Le format d’une valeur d’un document est une chaine de caractères conforme au RFC2045 et RFC2046 (Mime Type)
- https://www.ietf.org/rfc/rfc2045.txt
- https://www.ietf.org/rfc/rfc2046.txt</t>
  </si>
  <si>
    <t>Le registre est écrit suite à certains évènements externes au socle, indiqués par la donnée "type évènement" : retrait papier, dépôt papier, question / réponse papier, dépôt d'échantillon. 
Un contrôle est réalisé entre le "type évènement" et un appel à l'API externe d'écriture du registre.</t>
  </si>
  <si>
    <t>Lorsqu'une plateforme source écrit directement dans le registre électronique (ex : suite à retrait papier de l'opérateur économique), un contrôle est réalisé sur l'identifiant unique national de la consultation et l'identifiant technique de la plateforme.</t>
  </si>
  <si>
    <t>Pour une première publication, la date d’émission et la date de mise en ligne sont identiques.
Lors de futures modifications, la date d’émission sera différente à chaque fois.
Il s’agit donc d’une date d’émission de données, distincte de la date de mise en ligne d’une consultation, ou de sa date de publication.</t>
  </si>
  <si>
    <t>Simap décrit la structure et l'usage des codes CPV.
Simap propose également un tableau des correspondances des codes CPV avec l'objet d'un marché.
https://simap.ted.europa.eu/cpv</t>
  </si>
  <si>
    <t>BG-27</t>
  </si>
  <si>
    <t>Adresse siège structure privée</t>
  </si>
  <si>
    <t>L'adresse siège d'un opérateur économique n'est à renseigner, le cas échéant, que si son adresse établissement est connue.</t>
  </si>
  <si>
    <t>Contact structure</t>
  </si>
  <si>
    <t>En respect du RGPD, il est de la responsabilité de la structure de renseigner des informations de contact qui ne soient pas celles d'une personne physique. Néanmoins, il est connu que certaines structures ont pour pratique de renseigner des informations personnelles.</t>
  </si>
  <si>
    <t>https://www.insee.fr/fr/metadonnees/definition/c1057</t>
  </si>
  <si>
    <t>Forme juridique structure privée</t>
  </si>
  <si>
    <t>https://www.insee.fr/fr/information/2028129</t>
  </si>
  <si>
    <t>Liste gérée par un référentiel externe</t>
  </si>
  <si>
    <t>Activité pouvoir adjudicateur</t>
  </si>
  <si>
    <t>BT-82</t>
  </si>
  <si>
    <t>Activité entité adjudicatrice</t>
  </si>
  <si>
    <t>Chaque adresse électronique donne lieu à la création d'un nouveau contact, il est donc possible d'avoir plusieurs adresses électroniques en ayant plusieurs contacts. L'adresse électronique est obligatoire sur le contact principal, elle est facultative sur les contacts secondaires.</t>
  </si>
  <si>
    <t>Les informations relatives au lieu et à la date d'ouverture des plis ne sont à renseigner que pour les procédures formalisées pour un marché dont la valeur est au-dessus du seuil réglementaire.</t>
  </si>
  <si>
    <t>Ligne TVA</t>
  </si>
  <si>
    <t>Ne pas remplir lorsque les règles de TVA intracommunautaire prévoient le paiement de la TVA par la structure publique. Dans ce cas, celui-ci doit indiquer son numéro d’identification au titulaire avant la date de facturation.</t>
  </si>
  <si>
    <t>Si la consultation est un marché subséquent, alors le numéro de l'accord cadre auquel il se réfère est à renseigner.</t>
  </si>
  <si>
    <t>Par défaut, l'accès à un lot est public.</t>
  </si>
  <si>
    <t>Si l'accès est restreint, un code d'accès est associé</t>
  </si>
  <si>
    <t>Date prochaine remise offre</t>
  </si>
  <si>
    <t>Elle complète la date limite de remise des offres pour chaque lot dans lequel elle est renseignée.</t>
  </si>
  <si>
    <t>Date limite finale d’une procédure séquencée</t>
  </si>
  <si>
    <t>La date limite finale d’une procédure séquencée (dans le bloc « Phase consultation ») correspond à la date limite de remise des offres du lot.</t>
  </si>
  <si>
    <t>La valeur par défaut de cet attribut est "non utilisé".</t>
  </si>
  <si>
    <t>La valeur par défaut de cet attribut est "RIB".</t>
  </si>
  <si>
    <t>Norme ISO 13616:2016. Les valeurs textuelles de chaque champ sont en majuscules.</t>
  </si>
  <si>
    <t>Le caractère est obligatoire si le type référence bancaire est IBAN.</t>
  </si>
  <si>
    <t>Le caractère est obligatoire si le type référence bancaire est IBAN</t>
  </si>
  <si>
    <t>Le champ est renseigné avec une valeur que si le statut de la consultation est "décidé" / "notifié" (règle à préciser dans le cadre des travaux sur les cycles de vie).</t>
  </si>
  <si>
    <t>Décision offre</t>
  </si>
  <si>
    <t>Le champ est renseigné avec une valeur que si le statut de la candidature ou de l'offre est "décidé" (règle à préciser dans le cadre des travaux sur les cycles de vie).</t>
  </si>
  <si>
    <t>BT-204
BT-205</t>
  </si>
  <si>
    <t>Quantité et unité de mesure</t>
  </si>
  <si>
    <t>Les deux attributs sont obligatoirement renseignés ensemble, l'un complétant l'autre.</t>
  </si>
  <si>
    <t>Un sous critère peut être défini si (et seulement si) un critère a été défini au préalable.
En cas de pondération, la somme des poids des sous-critères doit être égale au poids du critère qu’ils composent.-</t>
  </si>
  <si>
    <t>Identifiant structure privée du compte bancaire</t>
  </si>
  <si>
    <t xml:space="preserve">L'identifiant OE (SIRET etc.) indiquant le détenteur du compte est à titre indicatif et n'assure en rien que cet identifiant est celui d'un opérateur économique contractant du marché : un compte bancaire peut être créé pour un groupement dont le SIRET associé n'est pas celui des contractant ou absent (l'attribut est facultatif). </t>
  </si>
  <si>
    <t>La valeur par défaut est "faux".</t>
  </si>
  <si>
    <t>BT-220
BT-221
BT-222
BT-223
BT-224
BT-225
BT-226
BT-227
BT-228
BT-229
BT-279
BT-280</t>
  </si>
  <si>
    <t>Fonctions du contact</t>
  </si>
  <si>
    <t>La valeur par défaut du booléen est faux par défaut.
Il n'y a pas de contrainte sur l'usage des fonctions d'un contact : 
1) un contact peut avoir toutes les fonctions, certaines fonctions ou une seule fonction au sein de la structure
2) un contact peut avoir un rôle au sein d'une structure sans pour autant lui appartenir directement (notion de sièges, des différents établissements, des filiales etc.)</t>
  </si>
  <si>
    <t>Modalité technique
Signature électronique</t>
  </si>
  <si>
    <t>Lorsque la modalité technique choisie est "Signature électronique", l'attribut "valeur de modalité technique" prend ses valeurs parmi "Refusée", "Autorisée" et "Obligatoire".</t>
  </si>
  <si>
    <t>Modalité technique
Réponse électronique</t>
  </si>
  <si>
    <t>Lorsque la modalité technique choisie est "Réponse électronique", l'attribut "valeur de modalité technique" prend ses valeurs parmi "Disposition particulière" et "Aucune disposition".</t>
  </si>
  <si>
    <t>Modalité participation
Bourse co-traitance inscription</t>
  </si>
  <si>
    <t>Lorsque la modalité de participation choisie est "Bourse Co-traitance Inscription", l'attribut "valeur de modalité de participation" est un nombre (le nombre d'inscription enregistrée sur le socle, nombre d'entreprises intéressées par le marché et désirant constituer un groupement).</t>
  </si>
  <si>
    <t>Le rôle de la structure privée est le même lors du dépôt d'offre ou lors de l'exécution administrative. 
Parmi toutes les valeurs que peut prendre le rôle, la valeur contributeur" ne concerne que le contrat et désigne différents cas (liste non exhaustive) :
- un établissement secondaire participant au contrat sans l'avoir signé directement
- un fournisseur d'un contractant, qui n'est pas indiqué en tant que sous-traitant du contrat, mais qui est tout de même payé directement par la structure publique</t>
  </si>
  <si>
    <t>Groupe de lot</t>
  </si>
  <si>
    <t>Le concept de "groupe de lots" n'a de sens que du point de vue du candidat :
- lorsqu'il postule sur plusieurs lots 
- lorsqu'il se voit attribué plusieurs lots
De ce fait, le concept n'a pas d'utilité dans le modèle de données métier.</t>
  </si>
  <si>
    <t>Le rôle de la structure publique est utilisé différemment selon la nature de la consultation ou lors de la phase contractuel :
- sur la consultation, la valeur par défaut est le cas de l' "acheteur unique" 
- sur la consultation, en cas de groupement, l'acheteur est "coordinateur" ou non et les autres sont "membres"
- sur la consultation les cas particuliers de la "centrale d'achat" ou du "mandataire intermédiaire" qui fait référence à une maîtrise d'ouvrage déléguée à titre gratuit ou art L5211-4-4 du CGCT.
- sur le contrat, mention du rôle "comptable"</t>
  </si>
  <si>
    <t>Prestation Supplémentaire Eventuelle</t>
  </si>
  <si>
    <t>L'indication d'une prestation supplémentaire éventuelle (PSE) sur un constituant est précisé par l'intitulé et l'objet du constituant, ainsi que tout autre élément complétant la description de la PSE. Un contrat comporte autant de constituant que de PSE. Par défaut la valeur du booléen "prestation supplémentaire éventuelle" est à faux.</t>
  </si>
  <si>
    <t>Usage du siège / établissement</t>
  </si>
  <si>
    <t>Le siège est toujours indiqué lorsqu'il s'agit d'un établissement (notamment pour être en mesure de récupérer certaines informations minimales telle que l'adresse du siège). S'il existe plusieurs contacts participants pour un contrat, l'un du siège et l'autre de l'établissement, dans ce cas le siège et l'établissement sont directement associés au contrat avec les contacts correspondants pour chacun. Par exemple le siège est lié au contrat en tant que contributeur et un contact ayant pour fonction d'être exécutant financier et l'établissement est lié au contrat en tant que titulaire et un contact ayant pour fonction d'être exécutant administratif et technique.</t>
  </si>
  <si>
    <t>API synchrone - Evènement socle</t>
  </si>
  <si>
    <t>API synchrone - Profil d’acheteur</t>
  </si>
  <si>
    <t>Back office asynchrone – Batch</t>
  </si>
  <si>
    <t xml:space="preserve">Back office synchrone – Ecran </t>
  </si>
  <si>
    <t>Nature Flux</t>
  </si>
  <si>
    <t>BT-318</t>
  </si>
  <si>
    <t>Nature flux</t>
  </si>
  <si>
    <t>Nature technique du flux d’écriture dans le registre électronique (via API depuis les systèmes participants ou via une écriture interne au socle)</t>
  </si>
  <si>
    <t>Durée d’exécution intiale du contrat.</t>
  </si>
  <si>
    <t>Date de fin de relation contractuelle maximale indiquant la durée maximale du contrat.</t>
  </si>
  <si>
    <t>BT-319</t>
  </si>
  <si>
    <t>Numéro d'identification du contrat initial dans les cas d'un marché complémentaure ou similaire.</t>
  </si>
  <si>
    <t>Numéro contrat initial référent</t>
  </si>
  <si>
    <t>Avis appel concurrence</t>
  </si>
  <si>
    <t>Identifiant avis</t>
  </si>
  <si>
    <t>Bloc regroupant les informations relatives aux différents avis d'appel à concurrence (avis de pré-information, avis de marché etc.), nécessaire à la publication sur le profil d'acheteur ou sur le socle d'interopérabilité.</t>
  </si>
  <si>
    <t>Lien vers l'avis.</t>
  </si>
  <si>
    <t>Information non réglementaire qui peut apparaitre dans un règlement de consultation ou dans un avis d'appel à la concurrence</t>
  </si>
  <si>
    <t>Support de diffusion de l'avis d'appel à la concurrence (ex : BOAMP, JOUE etc.)</t>
  </si>
  <si>
    <t>Numéro de l'avis fourni par le support de diffusion.</t>
  </si>
  <si>
    <t>Date de publication de l'avis d'appel à la concurrence.</t>
  </si>
  <si>
    <t>Avis d'appel à la concurrence</t>
  </si>
  <si>
    <t>Le délai de validité des offres est précisé par l'acheteur.
Sinon l'opérateur économique le précise lors de la soumission de son offre.
Il s’exprime généralement en mois, parfois en jours. 
Il compter à partir de la date limite de réception des offres.
Il est généralement porté dans l'avis d'appel à la concurrence, parfois dans le règlement de consultation.</t>
  </si>
  <si>
    <t>Date au-delà de laquelle un opérateur économique ne sera plus invité à candidater suite à un avis de pré-information faisant office d'avis de marché.</t>
  </si>
  <si>
    <t>Identification contractant hiérarchique</t>
  </si>
  <si>
    <t>BG-93</t>
  </si>
  <si>
    <t>Bloc portant les informations nécessaires à l'identification du contractant dont dépend le sous-traitant, quelque soit le niveau de sous-traitance. Le bloc est mulitple si un même sous-traitant fournit plusieurs co-traitants.</t>
  </si>
  <si>
    <t>Identifiant du contractant hiérarchique</t>
  </si>
  <si>
    <t>L'usage de ce bloc dépend du rôle du fournisseur vis-à-vis du contrat :
- un "sous-traitant n &gt; 1" sera associé à un "sous-traitant n = 1" ou à un "sous-traitant n &gt; 1"
- un "sous-traitant n = 1" sera associé au "titulaire" ou à un "cotraitant d'un groupement"
- un "titulaire" ou un "cotraitant d'un groupement" ne sera pas associé puisqu'il est au plus haut niveau hiérarchique
- un contributeur pourra être associé ou non à n'importe quel autre contractant hiérarchique
Un fournisseur peut être associé à plusieurs contractants hiérarchiques.</t>
  </si>
  <si>
    <t>Modification adresse électronique</t>
  </si>
  <si>
    <t xml:space="preserve">Un contrôle est réalisé lorsqu'une adresse mail est modifiée (structure privée ou structure publique) pour vérifier si la modification impacte un marché en cours. Au minimum un pop-up demande confirmation à l'utilisateur. Au maximum un mécanisme plus restrictif est mis en place. </t>
  </si>
  <si>
    <t>BT-320</t>
  </si>
  <si>
    <t>BT-321</t>
  </si>
  <si>
    <t>BT-322</t>
  </si>
  <si>
    <t>Date création</t>
  </si>
  <si>
    <t>Date de création fourni par le système ayant tranmis la pièce jointe</t>
  </si>
  <si>
    <t>Date de dernière modification fourni par le système ayant transmis la pièce jointe</t>
  </si>
  <si>
    <t>Commentaire saisi par l'utilisateur et transmis par le système ayant transmis la pièce jointe</t>
  </si>
  <si>
    <t>Valeur lot montant estimé</t>
  </si>
  <si>
    <t>Valeur lot quantité estimée</t>
  </si>
  <si>
    <t xml:space="preserve">Valeur lot quantité AC </t>
  </si>
  <si>
    <t>Valeur lot montant AC</t>
  </si>
  <si>
    <t>Quantité estimée</t>
  </si>
  <si>
    <t>Quantité AC</t>
  </si>
  <si>
    <t>Montant AC</t>
  </si>
  <si>
    <t>L'attribut borne est utilisé pour qualifier un prix ou une quantité minimum ou maximal.</t>
  </si>
  <si>
    <t>Volume du bien ou de la prestation du contrat.</t>
  </si>
  <si>
    <t>Montant prévisionnel d'un accord-cadre (minimal ou maximal).</t>
  </si>
  <si>
    <t>Bloc regroupant les données rendant compte de la valeur estimée du lot  (hors accord-cadre) lorsqu'elle est renseigné en quantité / volume. 
Le bloc est multiple dans le cas de l'usage de l'attribut borne pour gérer un min ou un max.</t>
  </si>
  <si>
    <t>Bloc regroupant les données rendant compte de la valeur estimée du lot (hors accord-cadre) lorsqu'elle est renseigné en montant. 
Le bloc est multiple dans le cas de l'usage de l'attribut borne pour gérer un min ou un max.</t>
  </si>
  <si>
    <t>Bloc regroupant les données rendant compte de la valeur du lot relative à un accord-cadre, lorsqu'elle est renseigné en quantité / volume.
Le bloc est multiple dans le cas de l'usage de l'attribut borne pour gérer un min ou un max.</t>
  </si>
  <si>
    <t>Bloc regroupant les données rendant compte de la valeur du lot relative à un accord-cadre, lorsqu'elle est renseigné en montant.
Le bloc est multiple dans le cas de l'usage de l'attribut borne pour gérer un min ou un max.</t>
  </si>
  <si>
    <t>BT-323</t>
  </si>
  <si>
    <t>BG-94</t>
  </si>
  <si>
    <t>BG-95</t>
  </si>
  <si>
    <t>BG-96</t>
  </si>
  <si>
    <t>BG-97</t>
  </si>
  <si>
    <t>BG-94
BG-95</t>
  </si>
  <si>
    <t>La valeur estimée du lot (hors accord-cadre) peut être selon l'usage de l'attribut Borne :
- le montant prévisionnel, estimation sincère et fiable de la valeur du lot indiquée par l'acheteur
- le montant min estimé par l'acheteur pour son usage interne (notamment pour qualifier les offres d'anormalement basses)
- le montant max estimé par l'acheteur pour son usage interne (pour ne pas dépasser les seuils de publicité) 
Les montants min et max ne sont pas publiées sur le profil acheteur pour ne pas entraver le principe de concurrence.
La règle est valable pour une estimation en quantité ou en montant.</t>
  </si>
  <si>
    <t>Borne pour la valeur 
du lot estimé 
pour accord-cadre</t>
  </si>
  <si>
    <t>Borne pour la valeur 
du lot estimé 
(hors accord-cadre)</t>
  </si>
  <si>
    <t>BG-96
BG-97</t>
  </si>
  <si>
    <t>La valeur estimée de l'accord cadre utilise toujours les valeurs "minimum" et "maximum" de l'attribut Borne :
- Montant prévisionnel minimal sur lequel l'acheteur s'engage auprès de l'opérateur économique
- montant prévisionnel maximal d'un accord-cadre que l'acheteur ne pourra pas dépasser
La règle est valable pour une estimation de l'accord-cadre en quantité ou en montant.</t>
  </si>
  <si>
    <t>Prestation réservée</t>
  </si>
  <si>
    <t>BT-324</t>
  </si>
  <si>
    <t>Géomètres</t>
  </si>
  <si>
    <t>Architectes</t>
  </si>
  <si>
    <t>Marché de services juridiques</t>
  </si>
  <si>
    <t>Transport public</t>
  </si>
  <si>
    <t>Assurances</t>
  </si>
  <si>
    <t>Agences de voyage</t>
  </si>
  <si>
    <t>Entreprises innovantes</t>
  </si>
  <si>
    <t>Indication si la prestation est réservée à une profession particulière notamment dans l’avis d'appel à la concurrence.</t>
  </si>
  <si>
    <t>Activité principale du pouvoir adjudicateur ou de l'entité adjudicatrice, renseignée par recours à la nomenclature d'activité française et son code APE fourni par l'INSEE.</t>
  </si>
  <si>
    <t>Activité principale l'opérateur économique, renseignée par recours à la nomenclature d'activité française et son code APE fourni par l'INSEE.</t>
  </si>
  <si>
    <t>Activité structure privée</t>
  </si>
  <si>
    <t>Bloc regroupant les informations spécifiques à un document contractuel de type bon de commande</t>
  </si>
  <si>
    <t>Prestations supplémentaires éventuelles</t>
  </si>
  <si>
    <t>Variantes</t>
  </si>
  <si>
    <t>Autre moyen d’accès aux documents de la consultation</t>
  </si>
  <si>
    <t>Mesures assurant la confidentialité et l'accès aux documents mis sur un support autre que le profil d'acheteur</t>
  </si>
  <si>
    <t>Numéro projet achats</t>
  </si>
  <si>
    <t xml:space="preserve">Référence de la pré-consultation émanant du système d'information d'un profil d'acheteur. </t>
  </si>
  <si>
    <t>BT-325</t>
  </si>
  <si>
    <t xml:space="preserve">Si le champ BT-178 "Numéro accord-cadre référent" est renseigné pour un marché, alors la valeur "marché simple" correspond à  "marché subséquent". </t>
  </si>
  <si>
    <t>Montant avenant</t>
  </si>
  <si>
    <t>Durée avenant</t>
  </si>
  <si>
    <t>En cas de variation positive du montant ou de la durée d'un contrat par un avenant, indiquer "+" avant la valeur renseignée. En cas de variation négative, indiquer "-".</t>
  </si>
  <si>
    <t>Montant avenant
Durée avenant</t>
  </si>
  <si>
    <t>BT-306
BT-307</t>
  </si>
  <si>
    <t>En cas d'envoi de données vers un format différent, il peut s'avérer nécessaire de tronquer la longueur du champ.</t>
  </si>
  <si>
    <t>BT-40
BT-168</t>
  </si>
  <si>
    <t>Url avis</t>
  </si>
  <si>
    <t>Autre accès consultation</t>
  </si>
  <si>
    <t>Tranche</t>
  </si>
  <si>
    <t>Bénéfice avance refusé</t>
  </si>
  <si>
    <t>Le statut de la décision de la candidature indique l'état de la candidature dans son cycle de vie. Si la candidature est dans l'état "Décidée", la règle de gestion précise la décision avec l'attribut "Décision soumission".</t>
  </si>
  <si>
    <t xml:space="preserve">
L'acheteur peut utiliser plusieurs techniques d'achat.
Si la technique d'achat choisi est "concours", le type de procédure est nécessairement : 
- un marché sans publicité ni mise en concurrence préalable, si le concours donne lieu à un seul lauréat,
- une procédure avec négociation, si le concours donne lieu à plusieurs lauréat.
Si la technique d'achat choisi est "accord-cadre", le champ informations technique achat porte obligatoirement son propre numéro de consultation.
Le commentaire est utilisé pour indiquer notamment si l'accord-cadre est à bons de commande ou à marché subséquent ou mixtes et multi attributaires ou non. 
Si la technique d'achat choisi est "système de qualification", le type de procédure est nécessairement : appel d’offres restreint; procédure avec négociation
Le système de qualification est un mode de présélection ouvert aux seules entités adjudicatrices.
Si la technique d'achat choisi est "catalogue électronique", "concours", "système d'acquisition dynamique", "système de qualification", "enchère électronique", les informations complémentaires portent les modalités de la technique d'achat selon le choix : avis de marchés obligatoire, url et code d'accès, autres modalités etc. Les informations complémentaires portent les modalités du système de qualification : avis d'appel à la concurrence sur l'existence du système de qualification, url et code d'accès etc.
Les informations de technique d'achat sont transmises au socle, notamment pour pouvoir informer les opérateurs économiques des concours.</t>
  </si>
  <si>
    <t>Type adresse</t>
  </si>
  <si>
    <t>Adresse de l'établissement</t>
  </si>
  <si>
    <t>Adresse du siège</t>
  </si>
  <si>
    <t>BT-326</t>
  </si>
  <si>
    <t>Modalité réponse</t>
  </si>
  <si>
    <t>Valeur modalité réponse</t>
  </si>
  <si>
    <t>Description modalité réponse</t>
  </si>
  <si>
    <t>Type modalité réponse</t>
  </si>
  <si>
    <t>Libellé modalité réponse</t>
  </si>
  <si>
    <t>Si aucun siège n'est identifié dans le bloc dédié, le type d'adresse concerne par défaut celui de l'établissement.</t>
  </si>
  <si>
    <t>BT-327</t>
  </si>
  <si>
    <t>Par défaut, la valeur de cette balise est négative. Elle ne peut être positive que si le bloc technique d'achat de l'objet consultation a été complété avec une valeur "concours".</t>
  </si>
  <si>
    <t>Tâche essentielle</t>
  </si>
  <si>
    <t>BT-328</t>
  </si>
  <si>
    <t xml:space="preserve">Par défaut, la valeur de cette balise est négative. </t>
  </si>
  <si>
    <t>Adresse électronique connexion</t>
  </si>
  <si>
    <t>Adresse électronique contact</t>
  </si>
  <si>
    <t xml:space="preserve">Adresse email de contact </t>
  </si>
  <si>
    <t>Adresse email d'identification du compte utilisateur</t>
  </si>
  <si>
    <t>BT-329</t>
  </si>
  <si>
    <t>TVA</t>
  </si>
  <si>
    <t xml:space="preserve">Par défaut, l'identifiant structure revêt un caractère obligatoire, sauf cas exceptionnels pour des structures tels que :
- les structures en cours d’immatriculation
- les personnes individuelles sans SIRET (ex : artistes,  particuliers...)
Types d'identifiants possibles (favoriser le SIRET) :
- SIRET (identifiant français, 14 chiffres)
- TVA (numéro de TVA intracommunautaire, pour les entreprises de pays membres de l'Union européenne)
- TAHITI (identifiants pour Tahiti et la Polynésie française, 9 chiffres)
- RIDET (identifiants pour la Nouvelle-Calédonie, 10 chiffres)
- FRWF (identifiants pour Wallis-et-Futuna, " FRWF " + 14 premières lettres de la raison sociale. Ex. : FRWFDURANDCHAUFFAG)
- IREP (personnes physiques françaises, 5 chiffres + LIEU DE NAISSANCE + NOM + PRENOM. Ex. : 18102VANNESDURANDMATHIEU)
- HORS-UE (identifiants pour les entreprises de pays non membres de l'Union Européenne. Code pays ISO 3166 + 16 premiers caractères de la dénomination sociale. Ex. : BRDASILVAMOTORES).
En cas d'identification d'une structure publique, seul le SIRET est accepté.
</t>
  </si>
  <si>
    <t>BT-330</t>
  </si>
  <si>
    <t>Mesures autre accès consultation</t>
  </si>
  <si>
    <t>BT-331</t>
  </si>
  <si>
    <t>Structure publique contrat</t>
  </si>
  <si>
    <t>Structure privée contrat</t>
  </si>
  <si>
    <t>Date décision attribution</t>
  </si>
  <si>
    <t>BT-332</t>
  </si>
  <si>
    <t xml:space="preserve">Ce champ n'est à renseigner que si l'attribut décision soumission est valorisé par "attribué". </t>
  </si>
  <si>
    <t>Opérateur économique</t>
  </si>
  <si>
    <t>Codification des services au sein de l’organisation du destinataire de la facture.</t>
  </si>
  <si>
    <t>BT-333</t>
  </si>
  <si>
    <t xml:space="preserve">Le code service renseigné doit figurer dans le référentiel des codes services (mis à disposition dans Chorus Pro) 
Les caractères spéciaux suivants sont autorisés : - Lettres majuscules : ‘A’ à ‘Z’ - Lettres minuscules : ‘a’ à ‘z’ - Chiffres : ‘0’ à ‘9’ - Underscore : ‘_’ - Tiret : ‘–‘ - Espace et caractère accentué </t>
  </si>
  <si>
    <t>Type de l'adresse</t>
  </si>
  <si>
    <t>Date de la décision d'attribution</t>
  </si>
  <si>
    <t>Format sémantique</t>
  </si>
  <si>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</si>
  <si>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</si>
  <si>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 xml:space="preserve">Le standard d'échange, élaboré dans le cadre du Programme TNCP, a fait l'objet d'une construction sur un mode collaboratif, en incluant représentants d'acheteurs, représentants d' éditeurs de solutions, ainsi que la DAJ. 
En l'état, le format constitue un point de sortie de ce travail concertatif. Les retours collectés les plus structurants ont été traités, il s'agit d'une version stabilisée du standard d'échange*. Il est transmis à l'ensemble des participants aux ateliers à titre informatif. </t>
  </si>
  <si>
    <t xml:space="preserve">*Le format sémantique pourra faire l'objet d'ajustements marginaux, en fonction du traitement des retours collectés restant. </t>
  </si>
  <si>
    <t>Présentation de la structure du format</t>
  </si>
  <si>
    <t>Objectif du partage</t>
  </si>
  <si>
    <t xml:space="preserve">Date </t>
  </si>
  <si>
    <t>Nom Prénom</t>
  </si>
  <si>
    <t>Statut / Suivi des modifications</t>
  </si>
  <si>
    <t>Version</t>
  </si>
  <si>
    <t>AIFE</t>
  </si>
  <si>
    <t xml:space="preserve">Tableau de Suivi des versions </t>
  </si>
  <si>
    <r>
      <t xml:space="preserve">Ce document est structuré en plusieurs onglets : 
      - l'onglet </t>
    </r>
    <r>
      <rPr>
        <b/>
        <sz val="9"/>
        <color theme="4" tint="-0.249977111117893"/>
        <rFont val="Marianne"/>
      </rPr>
      <t>notice</t>
    </r>
    <r>
      <rPr>
        <sz val="9"/>
        <color theme="4" tint="-0.249977111117893"/>
        <rFont val="Marianne"/>
      </rPr>
      <t xml:space="preserve">, 
      - les onglets dédiés aux </t>
    </r>
    <r>
      <rPr>
        <b/>
        <sz val="9"/>
        <color theme="4" tint="-0.249977111117893"/>
        <rFont val="Marianne"/>
      </rPr>
      <t>objets métiers et techniques</t>
    </r>
    <r>
      <rPr>
        <sz val="9"/>
        <color theme="4" tint="-0.249977111117893"/>
        <rFont val="Marianne"/>
      </rPr>
      <t xml:space="preserve"> présentés lors de l'atelier, 
      - l'onglet regroupant les </t>
    </r>
    <r>
      <rPr>
        <b/>
        <sz val="9"/>
        <color theme="4" tint="-0.249977111117893"/>
        <rFont val="Marianne"/>
      </rPr>
      <t xml:space="preserve">listes d'énumération,
      </t>
    </r>
    <r>
      <rPr>
        <sz val="9"/>
        <color theme="4" tint="-0.249977111117893"/>
        <rFont val="Marianne"/>
      </rPr>
      <t>-</t>
    </r>
    <r>
      <rPr>
        <b/>
        <sz val="9"/>
        <color theme="4" tint="-0.249977111117893"/>
        <rFont val="Marianne"/>
      </rPr>
      <t xml:space="preserve"> </t>
    </r>
    <r>
      <rPr>
        <sz val="9"/>
        <color theme="4" tint="-0.249977111117893"/>
        <rFont val="Marianne"/>
      </rPr>
      <t>l'onglet</t>
    </r>
    <r>
      <rPr>
        <b/>
        <sz val="9"/>
        <color theme="4" tint="-0.249977111117893"/>
        <rFont val="Marianne"/>
      </rPr>
      <t xml:space="preserve"> </t>
    </r>
    <r>
      <rPr>
        <sz val="9"/>
        <color theme="4" tint="-0.249977111117893"/>
        <rFont val="Marianne"/>
      </rPr>
      <t>dédié aux</t>
    </r>
    <r>
      <rPr>
        <b/>
        <sz val="9"/>
        <color theme="4" tint="-0.249977111117893"/>
        <rFont val="Marianne"/>
      </rPr>
      <t xml:space="preserve"> règles de gestion.
</t>
    </r>
    <r>
      <rPr>
        <sz val="9"/>
        <color theme="4" tint="-0.249977111117893"/>
        <rFont val="Marianne"/>
      </rPr>
      <t>Chaque onglet dédié à un objet, métier ou technique, présente la même structuration. L'ensemble de blocs, sous-blocs et données, est détaillé suivant les caractéristiques suivantes :</t>
    </r>
  </si>
  <si>
    <r>
      <rPr>
        <b/>
        <sz val="9"/>
        <color theme="4" tint="-0.249977111117893"/>
        <rFont val="Marianne"/>
      </rPr>
      <t xml:space="preserve">Colonne B "Multiplicité" </t>
    </r>
    <r>
      <rPr>
        <sz val="9"/>
        <color theme="4" tint="-0.249977111117893"/>
        <rFont val="Marianne"/>
      </rPr>
      <t>: indique le nombre possible de relations entre deux éléments d’un modèle de données. Sa valeur peut être unique (1) ou multiple (*).</t>
    </r>
  </si>
  <si>
    <r>
      <rPr>
        <b/>
        <sz val="9"/>
        <color theme="4" tint="-0.249977111117893"/>
        <rFont val="Marianne"/>
      </rPr>
      <t>Colonne C "ID"</t>
    </r>
    <r>
      <rPr>
        <sz val="9"/>
        <color theme="4" tint="-0.249977111117893"/>
        <rFont val="Marianne"/>
      </rPr>
      <t xml:space="preserve"> : indique l'identifiant d’un champ permettant de l’identifier de façon unique afin d’en suivre les évolutions. L'ID ne doit pas être modifié.  </t>
    </r>
  </si>
  <si>
    <r>
      <rPr>
        <b/>
        <sz val="9"/>
        <color theme="4" tint="-0.249977111117893"/>
        <rFont val="Marianne"/>
      </rPr>
      <t xml:space="preserve">Colonnes D-E-F-G "Structure du format" </t>
    </r>
    <r>
      <rPr>
        <sz val="9"/>
        <color theme="4" tint="-0.249977111117893"/>
        <rFont val="Marianne"/>
      </rPr>
      <t>: présentent l'arborescence du format sémantique.</t>
    </r>
  </si>
  <si>
    <r>
      <rPr>
        <b/>
        <sz val="9"/>
        <color theme="4" tint="-0.249977111117893"/>
        <rFont val="Marianne"/>
      </rPr>
      <t>Colonne H "Obligatoire (O) Facultatif (F)"</t>
    </r>
    <r>
      <rPr>
        <sz val="9"/>
        <color theme="4" tint="-0.249977111117893"/>
        <rFont val="Marianne"/>
      </rPr>
      <t xml:space="preserve"> : indique le caractère obligatoire/facultatif, renseigné à titre informatif. Cette information sera à valider au regard des différents usages de chaque format sémantique par les services numériques les implémentant. </t>
    </r>
  </si>
  <si>
    <r>
      <rPr>
        <b/>
        <sz val="9"/>
        <color theme="4" tint="-0.249977111117893"/>
        <rFont val="Marianne"/>
      </rPr>
      <t xml:space="preserve">Colonnes I-J "Type logique" et "Longueur" </t>
    </r>
    <r>
      <rPr>
        <sz val="9"/>
        <color theme="4" tint="-0.249977111117893"/>
        <rFont val="Marianne"/>
      </rPr>
      <t>: indiquent les caractéristiques de chaque donnée.
Liste de valeur type logique : Booléen, Date, identifiant, liste, nombre, texte etc.</t>
    </r>
  </si>
  <si>
    <r>
      <rPr>
        <b/>
        <sz val="9"/>
        <color theme="4" tint="-0.249977111117893"/>
        <rFont val="Marianne"/>
      </rPr>
      <t>Colonne K "Liste valeurs &amp; Nomenclatures"</t>
    </r>
    <r>
      <rPr>
        <sz val="9"/>
        <color theme="4" tint="-0.249977111117893"/>
        <rFont val="Marianne"/>
      </rPr>
      <t xml:space="preserve"> : indique dans le cas d’une donnée de type « liste » l’ensemble des valeurs possibles. Les valeurs sont détaillées dans l'onglet "Liste Enumération".</t>
    </r>
  </si>
  <si>
    <r>
      <rPr>
        <b/>
        <sz val="9"/>
        <color theme="4" tint="-0.249977111117893"/>
        <rFont val="Marianne"/>
      </rPr>
      <t>Colonne L "Définition métier"</t>
    </r>
    <r>
      <rPr>
        <sz val="9"/>
        <color theme="4" tint="-0.249977111117893"/>
        <rFont val="Marianne"/>
      </rPr>
      <t xml:space="preserve"> : indique la définition métier de chaque donnée. </t>
    </r>
  </si>
  <si>
    <r>
      <t xml:space="preserve">La durée estimée est en nombre de mois.
</t>
    </r>
    <r>
      <rPr>
        <sz val="8"/>
        <color rgb="FFFF0000"/>
        <rFont val="Marianne"/>
      </rPr>
      <t xml:space="preserve">
</t>
    </r>
    <r>
      <rPr>
        <sz val="8"/>
        <rFont val="Marianne"/>
      </rPr>
      <t>Valeur minimum : 1
Si la durée n'est pas un nombre exact de mois, arrondir au nombre entier supérieur.
Valeur arrondie au nombre entier supérieur.
Exemples :
- 9 pour 9 mois
- 1 pour 2 semaines
- 2 pour 1 mois et 3 semaines</t>
    </r>
  </si>
  <si>
    <t>Champ indiquant si un lot correspond à une tranche.</t>
  </si>
  <si>
    <t>Champ indiquant que la prestation du marché doit être exécutée directement par le titulaire, sans sous-traitance possible de son exécution.</t>
  </si>
  <si>
    <t>Champ indiquant si le lot concerné a fait l'objet d'un concours pour son attribution.</t>
  </si>
  <si>
    <t>Bloc (vue réduite du format structure privée) regroupant les informations identifiant le candidat (qu'il soit unique ou sous la forme d'un groupement d'opérateurs économiques).</t>
  </si>
  <si>
    <t>Marché</t>
  </si>
  <si>
    <t>Version publiée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</si>
</sst>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8"/>
      <name val="Arial"/>
      <family val="2"/>
    </font>
    <font>
      <b/>
      <sz val="11"/>
      <color theme="1"/>
      <name val="Calibri"/>
      <family val="2"/>
      <scheme val="minor"/>
    </font>
    <font>
      <sz val="11"/>
      <name val="Calibri"/>
      <family val="2"/>
      <scheme val="minor"/>
    </font>
    <font>
      <sz val="8"/>
      <name val="Calibri"/>
      <family val="2"/>
      <scheme val="minor"/>
    </font>
    <font>
      <sz val="11"/>
      <color theme="1"/>
      <name val="Arial"/>
      <family val="2"/>
    </font>
    <font>
      <sz val="8"/>
      <color theme="1"/>
      <name val="Arial"/>
      <family val="2"/>
    </font>
    <font>
      <b/>
      <sz val="11"/>
      <color theme="1"/>
      <name val="Arial"/>
      <family val="2"/>
    </font>
    <font>
      <u/>
      <sz val="11"/>
      <color theme="10"/>
      <name val="Calibri"/>
      <family val="2"/>
      <scheme val="minor"/>
    </font>
    <font>
      <sz val="8"/>
      <color rgb="FFFF0000"/>
      <name val="Arial"/>
      <family val="2"/>
    </font>
    <font>
      <sz val="11"/>
      <color rgb="FFFF0000"/>
      <name val="Calibri"/>
      <family val="2"/>
      <scheme val="minor"/>
    </font>
    <font>
      <b/>
      <sz val="11"/>
      <color theme="1"/>
      <name val="Marianne"/>
    </font>
    <font>
      <sz val="11"/>
      <color theme="1"/>
      <name val="Marianne"/>
    </font>
    <font>
      <sz val="11"/>
      <name val="Marianne"/>
    </font>
    <font>
      <b/>
      <sz val="10"/>
      <color theme="1"/>
      <name val="Marianne"/>
    </font>
    <font>
      <sz val="10"/>
      <color theme="1"/>
      <name val="Marianne"/>
    </font>
    <font>
      <b/>
      <sz val="10"/>
      <name val="Marianne"/>
    </font>
    <font>
      <sz val="10"/>
      <color theme="1"/>
      <name val="Calibri"/>
      <family val="2"/>
      <scheme val="minor"/>
    </font>
    <font>
      <b/>
      <sz val="18"/>
      <color theme="4" tint="-0.249977111117893"/>
      <name val="Marianne"/>
    </font>
    <font>
      <sz val="18"/>
      <color theme="4" tint="-0.249977111117893"/>
      <name val="Marianne"/>
    </font>
    <font>
      <sz val="10"/>
      <color theme="4" tint="-0.249977111117893"/>
      <name val="Marianne"/>
    </font>
    <font>
      <sz val="10"/>
      <color theme="0"/>
      <name val="Marianne"/>
    </font>
    <font>
      <sz val="9"/>
      <color theme="4" tint="-0.249977111117893"/>
      <name val="Marianne"/>
    </font>
    <font>
      <b/>
      <sz val="9"/>
      <color theme="4" tint="-0.249977111117893"/>
      <name val="Marianne"/>
    </font>
    <font>
      <sz val="8"/>
      <name val="Marianne"/>
    </font>
    <font>
      <sz val="8"/>
      <color theme="1"/>
      <name val="Marianne"/>
    </font>
    <font>
      <sz val="11"/>
      <color rgb="FFFF0000"/>
      <name val="Marianne"/>
    </font>
    <font>
      <u/>
      <sz val="11"/>
      <color theme="10"/>
      <name val="Marianne"/>
    </font>
    <font>
      <sz val="11"/>
      <color theme="5"/>
      <name val="Marianne"/>
    </font>
    <font>
      <sz val="11"/>
      <color theme="10"/>
      <name val="Marianne"/>
    </font>
    <font>
      <sz val="8"/>
      <color rgb="FFFF0000"/>
      <name val="Marianne"/>
    </font>
    <font>
      <u/>
      <sz val="8"/>
      <color theme="10"/>
      <name val="Marianne"/>
    </font>
  </fonts>
  <fills count="1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darkUp">
        <fgColor theme="0" tint="-0.14996795556505021"/>
        <bgColor indexed="65"/>
      </patternFill>
    </fill>
    <fill>
      <patternFill patternType="solid">
        <fgColor indexed="65"/>
        <bgColor theme="0" tint="-0.14993743705557422"/>
      </patternFill>
    </fill>
    <fill>
      <patternFill patternType="solid">
        <fgColor theme="0"/>
        <bgColor theme="0" tint="-0.14993743705557422"/>
      </patternFill>
    </fill>
    <fill>
      <patternFill patternType="darkUp">
        <fgColor theme="0" tint="-0.14996795556505021"/>
        <bgColor theme="0"/>
      </patternFill>
    </fill>
    <fill>
      <patternFill patternType="solid">
        <fgColor theme="0" tint="-4.9989318521683403E-2"/>
        <bgColor indexed="64"/>
      </patternFill>
    </fill>
    <fill>
      <patternFill patternType="solid">
        <fgColor theme="4"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457">
    <xf numFmtId="0" fontId="0" fillId="0" borderId="0" xfId="0"/>
    <xf numFmtId="0" fontId="0" fillId="0" borderId="0" xfId="0"/>
    <xf numFmtId="0" fontId="2" fillId="0" borderId="0" xfId="0" applyFont="1"/>
    <xf numFmtId="0" fontId="0" fillId="0" borderId="0" xfId="0" applyBorder="1"/>
    <xf numFmtId="0" fontId="0" fillId="0" borderId="0" xfId="0" applyAlignment="1">
      <alignment wrapText="1"/>
    </xf>
    <xf numFmtId="0" fontId="3" fillId="0" borderId="0" xfId="0" applyFont="1"/>
    <xf numFmtId="0" fontId="0" fillId="0" borderId="0" xfId="0" applyAlignment="1"/>
    <xf numFmtId="0" fontId="0" fillId="0" borderId="0" xfId="0" applyAlignment="1">
      <alignment vertical="center" wrapText="1"/>
    </xf>
    <xf numFmtId="0" fontId="0" fillId="0" borderId="0" xfId="0" applyFont="1" applyAlignment="1"/>
    <xf numFmtId="0" fontId="0" fillId="0" borderId="0" xfId="0"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0" fillId="0" borderId="0" xfId="0" applyAlignment="1">
      <alignment wrapText="1"/>
    </xf>
    <xf numFmtId="0" fontId="0" fillId="0" borderId="0" xfId="0" applyAlignment="1"/>
    <xf numFmtId="0" fontId="5" fillId="0" borderId="0" xfId="0" applyFont="1"/>
    <xf numFmtId="0" fontId="0" fillId="0" borderId="0" xfId="0"/>
    <xf numFmtId="0" fontId="0" fillId="0" borderId="0" xfId="0" applyAlignment="1">
      <alignment wrapText="1"/>
    </xf>
    <xf numFmtId="0" fontId="1" fillId="0" borderId="0" xfId="0" applyFont="1" applyAlignment="1">
      <alignment horizontal="center" vertical="center" wrapText="1"/>
    </xf>
    <xf numFmtId="0" fontId="3" fillId="0" borderId="0" xfId="0" applyFont="1" applyAlignment="1">
      <alignment horizontal="center"/>
    </xf>
    <xf numFmtId="0" fontId="7" fillId="0" borderId="0" xfId="0" applyFont="1"/>
    <xf numFmtId="0" fontId="6" fillId="0" borderId="0" xfId="0" applyFont="1" applyAlignment="1">
      <alignment vertical="center"/>
    </xf>
    <xf numFmtId="0" fontId="10" fillId="0" borderId="0" xfId="0" applyFont="1"/>
    <xf numFmtId="0" fontId="9" fillId="0" borderId="0" xfId="0" applyFont="1" applyAlignment="1">
      <alignment horizontal="center" vertical="center" wrapText="1"/>
    </xf>
    <xf numFmtId="0" fontId="0" fillId="0" borderId="0" xfId="0" applyAlignment="1">
      <alignment vertical="center"/>
    </xf>
    <xf numFmtId="0" fontId="11" fillId="0" borderId="0" xfId="0" applyFont="1"/>
    <xf numFmtId="0" fontId="12" fillId="0" borderId="0" xfId="0" applyFont="1"/>
    <xf numFmtId="0" fontId="15" fillId="0" borderId="0" xfId="0" applyFont="1"/>
    <xf numFmtId="0" fontId="15" fillId="3" borderId="6" xfId="0" applyFont="1" applyFill="1" applyBorder="1"/>
    <xf numFmtId="0" fontId="15" fillId="3" borderId="0" xfId="0" applyFont="1" applyFill="1" applyBorder="1"/>
    <xf numFmtId="164" fontId="15" fillId="3" borderId="0" xfId="0" applyNumberFormat="1" applyFont="1" applyFill="1" applyBorder="1" applyAlignment="1">
      <alignment horizontal="center"/>
    </xf>
    <xf numFmtId="14" fontId="15" fillId="3" borderId="0" xfId="0" applyNumberFormat="1" applyFont="1" applyFill="1" applyBorder="1" applyAlignment="1">
      <alignment horizontal="center"/>
    </xf>
    <xf numFmtId="0" fontId="17" fillId="3" borderId="4" xfId="0" applyFont="1" applyFill="1" applyBorder="1"/>
    <xf numFmtId="14" fontId="17" fillId="3" borderId="4" xfId="0" applyNumberFormat="1" applyFont="1" applyFill="1" applyBorder="1" applyAlignment="1">
      <alignment horizontal="left"/>
    </xf>
    <xf numFmtId="0" fontId="15" fillId="0" borderId="0" xfId="0" applyFont="1" applyBorder="1"/>
    <xf numFmtId="14" fontId="15" fillId="3" borderId="6" xfId="0" applyNumberFormat="1" applyFont="1" applyFill="1" applyBorder="1" applyAlignment="1">
      <alignment horizontal="left"/>
    </xf>
    <xf numFmtId="14" fontId="17" fillId="3" borderId="6" xfId="0" applyNumberFormat="1" applyFont="1" applyFill="1" applyBorder="1" applyAlignment="1">
      <alignment horizontal="left"/>
    </xf>
    <xf numFmtId="0" fontId="17" fillId="3" borderId="6" xfId="0" applyFont="1" applyFill="1" applyBorder="1"/>
    <xf numFmtId="0" fontId="16" fillId="15" borderId="35" xfId="0" applyFont="1" applyFill="1" applyBorder="1" applyAlignment="1">
      <alignment horizontal="center"/>
    </xf>
    <xf numFmtId="0" fontId="16" fillId="15" borderId="35" xfId="0" applyFont="1" applyFill="1" applyBorder="1"/>
    <xf numFmtId="0" fontId="14" fillId="0" borderId="0" xfId="0" applyFont="1" applyAlignment="1">
      <alignment horizontal="left"/>
    </xf>
    <xf numFmtId="0" fontId="20" fillId="15" borderId="0" xfId="0" applyFont="1" applyFill="1" applyAlignment="1">
      <alignment horizontal="left" vertical="top" wrapText="1"/>
    </xf>
    <xf numFmtId="0" fontId="20" fillId="3" borderId="0" xfId="0" applyFont="1" applyFill="1" applyAlignment="1">
      <alignment horizontal="left" vertical="top" wrapText="1"/>
    </xf>
    <xf numFmtId="0" fontId="20" fillId="3" borderId="0" xfId="0" applyFont="1" applyFill="1" applyAlignment="1">
      <alignment horizontal="justify" vertical="top" wrapText="1"/>
    </xf>
    <xf numFmtId="0" fontId="20" fillId="15" borderId="0" xfId="0" applyFont="1" applyFill="1" applyAlignment="1">
      <alignment vertical="top" wrapText="1"/>
    </xf>
    <xf numFmtId="0" fontId="20" fillId="3" borderId="0" xfId="0" applyFont="1" applyFill="1" applyAlignment="1">
      <alignment vertical="top" wrapText="1"/>
    </xf>
    <xf numFmtId="0" fontId="20" fillId="3" borderId="0" xfId="0" applyFont="1" applyFill="1" applyAlignment="1">
      <alignment horizontal="justify" vertical="center" wrapText="1"/>
    </xf>
    <xf numFmtId="0" fontId="20" fillId="15" borderId="0" xfId="0" applyFont="1" applyFill="1" applyAlignment="1">
      <alignment vertical="center" wrapText="1"/>
    </xf>
    <xf numFmtId="0" fontId="20" fillId="0" borderId="0" xfId="0" applyFont="1"/>
    <xf numFmtId="0" fontId="20" fillId="0" borderId="0" xfId="0" applyFont="1" applyAlignment="1">
      <alignment horizontal="right"/>
    </xf>
    <xf numFmtId="0" fontId="20" fillId="15" borderId="0" xfId="0" applyFont="1" applyFill="1"/>
    <xf numFmtId="0" fontId="20" fillId="3" borderId="0" xfId="0" applyFont="1" applyFill="1"/>
    <xf numFmtId="0" fontId="22" fillId="3" borderId="0" xfId="0" applyFont="1" applyFill="1" applyAlignment="1">
      <alignment horizontal="left" vertical="top" wrapText="1"/>
    </xf>
    <xf numFmtId="0" fontId="22" fillId="0" borderId="0" xfId="0" applyFont="1"/>
    <xf numFmtId="0" fontId="24" fillId="4" borderId="1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7" borderId="8" xfId="0" applyFont="1" applyFill="1" applyBorder="1" applyAlignment="1">
      <alignment horizontal="left" vertical="center"/>
    </xf>
    <xf numFmtId="0" fontId="13" fillId="7" borderId="4" xfId="0" applyFont="1" applyFill="1" applyBorder="1" applyAlignment="1">
      <alignment horizontal="left" vertical="center"/>
    </xf>
    <xf numFmtId="0" fontId="13" fillId="3" borderId="3" xfId="0" applyFont="1" applyFill="1" applyBorder="1" applyAlignment="1">
      <alignment horizontal="center" vertical="center"/>
    </xf>
    <xf numFmtId="0" fontId="12" fillId="11" borderId="1" xfId="0" applyFont="1" applyFill="1" applyBorder="1" applyAlignment="1">
      <alignment horizontal="left" vertical="center"/>
    </xf>
    <xf numFmtId="0" fontId="24" fillId="5" borderId="18" xfId="0" applyFont="1" applyFill="1" applyBorder="1" applyAlignment="1">
      <alignment vertical="center" wrapText="1"/>
    </xf>
    <xf numFmtId="0" fontId="13" fillId="10" borderId="17"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7" borderId="15" xfId="0" applyFont="1" applyFill="1" applyBorder="1" applyAlignment="1">
      <alignment vertical="center"/>
    </xf>
    <xf numFmtId="0" fontId="13" fillId="6" borderId="2" xfId="0" applyFont="1" applyFill="1" applyBorder="1" applyAlignment="1">
      <alignment vertical="center"/>
    </xf>
    <xf numFmtId="0" fontId="13" fillId="6" borderId="4" xfId="0" applyFont="1" applyFill="1" applyBorder="1" applyAlignment="1">
      <alignment vertical="center"/>
    </xf>
    <xf numFmtId="0" fontId="13" fillId="6" borderId="4" xfId="0" applyFont="1" applyFill="1" applyBorder="1" applyAlignment="1">
      <alignment horizontal="left" vertical="center"/>
    </xf>
    <xf numFmtId="0" fontId="13" fillId="3" borderId="1" xfId="0" applyFont="1" applyFill="1" applyBorder="1" applyAlignment="1">
      <alignment horizontal="right" vertical="center"/>
    </xf>
    <xf numFmtId="0" fontId="13" fillId="0" borderId="1" xfId="0" applyFont="1" applyBorder="1" applyAlignment="1">
      <alignment horizontal="right" vertical="center"/>
    </xf>
    <xf numFmtId="0" fontId="13" fillId="6" borderId="2" xfId="0" applyFont="1" applyFill="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right" vertical="center"/>
    </xf>
    <xf numFmtId="0" fontId="13" fillId="0" borderId="1" xfId="0" applyFont="1" applyBorder="1" applyAlignment="1">
      <alignment horizontal="left" vertical="center" wrapText="1"/>
    </xf>
    <xf numFmtId="0" fontId="12" fillId="7" borderId="15" xfId="0" applyFont="1" applyFill="1" applyBorder="1" applyAlignment="1">
      <alignment vertical="center"/>
    </xf>
    <xf numFmtId="0" fontId="12" fillId="6" borderId="2" xfId="0" applyFont="1" applyFill="1" applyBorder="1" applyAlignment="1">
      <alignment horizontal="left" vertical="center"/>
    </xf>
    <xf numFmtId="0" fontId="12" fillId="6" borderId="4" xfId="0" applyFont="1" applyFill="1" applyBorder="1" applyAlignment="1">
      <alignment horizontal="left" vertical="center"/>
    </xf>
    <xf numFmtId="0" fontId="12" fillId="3" borderId="3" xfId="0" applyFont="1" applyFill="1" applyBorder="1" applyAlignment="1">
      <alignment horizontal="center" vertical="center"/>
    </xf>
    <xf numFmtId="0" fontId="12" fillId="3" borderId="1" xfId="0" applyFont="1" applyFill="1" applyBorder="1" applyAlignment="1">
      <alignment horizontal="right" vertical="center"/>
    </xf>
    <xf numFmtId="0" fontId="12" fillId="0" borderId="1" xfId="0" applyFont="1" applyFill="1" applyBorder="1" applyAlignment="1">
      <alignment horizontal="left" vertical="center" wrapText="1"/>
    </xf>
    <xf numFmtId="0" fontId="25" fillId="5" borderId="18" xfId="0" applyFont="1" applyFill="1" applyBorder="1" applyAlignment="1">
      <alignment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13" fillId="6" borderId="8" xfId="0" applyFont="1" applyFill="1" applyBorder="1" applyAlignment="1">
      <alignment horizontal="left" vertical="center"/>
    </xf>
    <xf numFmtId="0" fontId="13" fillId="6" borderId="6" xfId="0" applyFont="1" applyFill="1" applyBorder="1" applyAlignment="1">
      <alignment horizontal="left" vertical="center"/>
    </xf>
    <xf numFmtId="0" fontId="24" fillId="5" borderId="27" xfId="0" applyFont="1" applyFill="1" applyBorder="1" applyAlignment="1">
      <alignment vertical="center" wrapText="1"/>
    </xf>
    <xf numFmtId="0" fontId="12" fillId="6" borderId="8" xfId="0" applyFont="1" applyFill="1" applyBorder="1" applyAlignment="1">
      <alignment horizontal="left" vertical="center"/>
    </xf>
    <xf numFmtId="0" fontId="12" fillId="6" borderId="6" xfId="0" applyFont="1" applyFill="1" applyBorder="1" applyAlignment="1">
      <alignment horizontal="left" vertical="center"/>
    </xf>
    <xf numFmtId="0" fontId="13" fillId="2" borderId="1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6" borderId="10" xfId="0" applyFont="1" applyFill="1" applyBorder="1" applyAlignment="1">
      <alignment horizontal="left" vertical="center"/>
    </xf>
    <xf numFmtId="0" fontId="13" fillId="8" borderId="8" xfId="0" applyFont="1" applyFill="1" applyBorder="1" applyAlignment="1">
      <alignment horizontal="left" vertical="center"/>
    </xf>
    <xf numFmtId="0" fontId="13" fillId="8" borderId="4" xfId="0" applyFont="1" applyFill="1" applyBorder="1" applyAlignment="1">
      <alignment horizontal="left" vertical="center"/>
    </xf>
    <xf numFmtId="0" fontId="13" fillId="3" borderId="17" xfId="0" applyFont="1" applyFill="1" applyBorder="1" applyAlignment="1">
      <alignment horizontal="center" vertical="center" wrapText="1"/>
    </xf>
    <xf numFmtId="0" fontId="13" fillId="6" borderId="15" xfId="0" applyFont="1" applyFill="1" applyBorder="1" applyAlignment="1">
      <alignment vertical="center"/>
    </xf>
    <xf numFmtId="0" fontId="13" fillId="8" borderId="15" xfId="0" applyFont="1" applyFill="1" applyBorder="1" applyAlignment="1">
      <alignment vertical="center"/>
    </xf>
    <xf numFmtId="0" fontId="13" fillId="3" borderId="4" xfId="0" applyFont="1" applyFill="1" applyBorder="1" applyAlignment="1">
      <alignment vertical="center"/>
    </xf>
    <xf numFmtId="0" fontId="12" fillId="3" borderId="1" xfId="0" applyFont="1" applyFill="1" applyBorder="1" applyAlignment="1">
      <alignment vertical="center" wrapText="1"/>
    </xf>
    <xf numFmtId="0" fontId="13" fillId="3" borderId="6" xfId="0" applyFont="1" applyFill="1" applyBorder="1" applyAlignment="1">
      <alignment vertical="center"/>
    </xf>
    <xf numFmtId="0" fontId="13" fillId="8" borderId="2" xfId="0" applyFont="1" applyFill="1" applyBorder="1" applyAlignment="1">
      <alignment horizontal="left" vertical="center"/>
    </xf>
    <xf numFmtId="0" fontId="13" fillId="8" borderId="6" xfId="0" applyFont="1" applyFill="1" applyBorder="1" applyAlignment="1">
      <alignment horizontal="left" vertical="center"/>
    </xf>
    <xf numFmtId="0" fontId="12" fillId="11" borderId="1" xfId="0" applyFont="1" applyFill="1" applyBorder="1" applyAlignment="1">
      <alignment vertical="center"/>
    </xf>
    <xf numFmtId="0" fontId="13" fillId="6" borderId="12" xfId="0" applyFont="1" applyFill="1" applyBorder="1" applyAlignment="1">
      <alignment horizontal="left" vertical="center"/>
    </xf>
    <xf numFmtId="0" fontId="13" fillId="6" borderId="13" xfId="0" applyFont="1" applyFill="1" applyBorder="1" applyAlignment="1">
      <alignment horizontal="left" vertical="center"/>
    </xf>
    <xf numFmtId="0" fontId="12" fillId="0" borderId="1" xfId="0" applyFont="1" applyFill="1" applyBorder="1" applyAlignment="1">
      <alignment horizontal="right" vertical="center"/>
    </xf>
    <xf numFmtId="0" fontId="24" fillId="5" borderId="18" xfId="0" applyNumberFormat="1" applyFont="1" applyFill="1" applyBorder="1" applyAlignment="1" applyProtection="1">
      <alignment vertical="center" wrapText="1"/>
    </xf>
    <xf numFmtId="0" fontId="13" fillId="10" borderId="4" xfId="0" applyFont="1" applyFill="1" applyBorder="1" applyAlignment="1">
      <alignment horizontal="center" vertical="center" wrapText="1"/>
    </xf>
    <xf numFmtId="0" fontId="12" fillId="11" borderId="1" xfId="0" applyFont="1" applyFill="1" applyBorder="1" applyAlignment="1">
      <alignment horizontal="right" vertical="center"/>
    </xf>
    <xf numFmtId="0" fontId="13" fillId="2" borderId="4" xfId="0" applyFont="1" applyFill="1" applyBorder="1" applyAlignment="1">
      <alignment horizontal="center" vertical="center" wrapText="1"/>
    </xf>
    <xf numFmtId="0" fontId="13" fillId="7" borderId="10" xfId="0" applyFont="1" applyFill="1" applyBorder="1" applyAlignment="1">
      <alignment horizontal="left" vertical="center"/>
    </xf>
    <xf numFmtId="0" fontId="13" fillId="6" borderId="15" xfId="0" applyNumberFormat="1" applyFont="1" applyFill="1" applyBorder="1" applyAlignment="1" applyProtection="1">
      <alignment vertical="center"/>
    </xf>
    <xf numFmtId="0" fontId="13" fillId="8" borderId="8" xfId="0" applyFont="1" applyFill="1" applyBorder="1" applyAlignment="1">
      <alignment vertical="center"/>
    </xf>
    <xf numFmtId="0" fontId="13" fillId="8" borderId="4" xfId="0" applyFont="1" applyFill="1" applyBorder="1" applyAlignment="1">
      <alignment vertical="center"/>
    </xf>
    <xf numFmtId="0" fontId="13" fillId="3" borderId="3" xfId="0" applyFont="1" applyFill="1" applyBorder="1" applyAlignment="1">
      <alignment horizontal="center"/>
    </xf>
    <xf numFmtId="0" fontId="13" fillId="3" borderId="1" xfId="0" applyFont="1" applyFill="1" applyBorder="1" applyAlignment="1">
      <alignment horizontal="right"/>
    </xf>
    <xf numFmtId="0" fontId="13" fillId="0" borderId="1" xfId="0" applyFont="1" applyBorder="1" applyAlignment="1">
      <alignment wrapText="1"/>
    </xf>
    <xf numFmtId="0" fontId="12" fillId="11" borderId="1" xfId="0" applyFont="1" applyFill="1" applyBorder="1" applyAlignment="1"/>
    <xf numFmtId="0" fontId="24" fillId="5" borderId="18" xfId="0" applyNumberFormat="1" applyFont="1" applyFill="1" applyBorder="1" applyAlignment="1" applyProtection="1">
      <alignment wrapText="1"/>
    </xf>
    <xf numFmtId="0" fontId="13" fillId="6" borderId="10" xfId="0" applyNumberFormat="1" applyFont="1" applyFill="1" applyBorder="1" applyAlignment="1" applyProtection="1">
      <alignment vertical="center"/>
    </xf>
    <xf numFmtId="0" fontId="13" fillId="0" borderId="3" xfId="0" applyFont="1" applyBorder="1" applyAlignment="1">
      <alignment horizontal="center" vertical="center"/>
    </xf>
    <xf numFmtId="0" fontId="13" fillId="8" borderId="2" xfId="0" applyFont="1" applyFill="1" applyBorder="1" applyAlignment="1">
      <alignment vertical="center"/>
    </xf>
    <xf numFmtId="0" fontId="13" fillId="8" borderId="1" xfId="0" applyFont="1" applyFill="1" applyBorder="1" applyAlignment="1">
      <alignment vertical="center"/>
    </xf>
    <xf numFmtId="0" fontId="13" fillId="2" borderId="17" xfId="0" applyFont="1" applyFill="1" applyBorder="1" applyAlignment="1">
      <alignment horizontal="center" wrapText="1"/>
    </xf>
    <xf numFmtId="0" fontId="13" fillId="2" borderId="1" xfId="0" applyFont="1" applyFill="1" applyBorder="1" applyAlignment="1">
      <alignment horizontal="center" wrapText="1"/>
    </xf>
    <xf numFmtId="0" fontId="13" fillId="6" borderId="5" xfId="0" applyNumberFormat="1" applyFont="1" applyFill="1" applyBorder="1" applyAlignment="1" applyProtection="1">
      <alignment vertical="center"/>
    </xf>
    <xf numFmtId="0" fontId="12" fillId="8" borderId="2" xfId="0" applyFont="1" applyFill="1" applyBorder="1"/>
    <xf numFmtId="0" fontId="12" fillId="8" borderId="4" xfId="0" applyFont="1" applyFill="1" applyBorder="1"/>
    <xf numFmtId="0" fontId="13" fillId="0" borderId="3" xfId="0" applyFont="1" applyBorder="1" applyAlignment="1">
      <alignment horizontal="center"/>
    </xf>
    <xf numFmtId="0" fontId="13" fillId="0" borderId="1" xfId="0" applyFont="1" applyBorder="1" applyAlignment="1">
      <alignment horizontal="right"/>
    </xf>
    <xf numFmtId="0" fontId="12" fillId="12" borderId="1" xfId="0" applyFont="1" applyFill="1" applyBorder="1" applyAlignment="1">
      <alignment horizontal="left" vertical="center" wrapText="1"/>
    </xf>
    <xf numFmtId="0" fontId="11" fillId="11" borderId="1" xfId="0" applyFont="1" applyFill="1" applyBorder="1" applyAlignment="1">
      <alignment horizontal="left" vertical="center"/>
    </xf>
    <xf numFmtId="0" fontId="13" fillId="8" borderId="12" xfId="0" applyFont="1" applyFill="1" applyBorder="1" applyAlignment="1">
      <alignment vertical="center"/>
    </xf>
    <xf numFmtId="0" fontId="13" fillId="8" borderId="13" xfId="0" applyFont="1" applyFill="1" applyBorder="1" applyAlignment="1">
      <alignment vertical="center"/>
    </xf>
    <xf numFmtId="0" fontId="26" fillId="6" borderId="11" xfId="0" applyFont="1" applyFill="1" applyBorder="1" applyAlignment="1">
      <alignment horizontal="left" vertical="center"/>
    </xf>
    <xf numFmtId="0" fontId="12" fillId="8" borderId="2" xfId="0" applyFont="1" applyFill="1" applyBorder="1" applyAlignment="1">
      <alignment vertical="center"/>
    </xf>
    <xf numFmtId="0" fontId="12" fillId="0" borderId="0" xfId="0" applyFont="1" applyBorder="1" applyAlignment="1">
      <alignment vertical="center"/>
    </xf>
    <xf numFmtId="0" fontId="27" fillId="12" borderId="1" xfId="1" applyFont="1" applyFill="1" applyBorder="1" applyAlignment="1">
      <alignment horizontal="left" vertical="center" wrapText="1"/>
    </xf>
    <xf numFmtId="0" fontId="27" fillId="0" borderId="1" xfId="1" applyFont="1" applyFill="1" applyBorder="1" applyAlignment="1">
      <alignment horizontal="left" vertical="center" wrapText="1"/>
    </xf>
    <xf numFmtId="0" fontId="13" fillId="6" borderId="15" xfId="0" applyFont="1" applyFill="1" applyBorder="1" applyAlignment="1">
      <alignment horizontal="left" vertical="center"/>
    </xf>
    <xf numFmtId="0" fontId="13" fillId="6" borderId="5" xfId="0" applyFont="1" applyFill="1" applyBorder="1" applyAlignment="1">
      <alignment horizontal="left" vertical="center"/>
    </xf>
    <xf numFmtId="0" fontId="12" fillId="11" borderId="1" xfId="0" applyFont="1" applyFill="1" applyBorder="1" applyAlignment="1">
      <alignment horizontal="left" vertical="center" wrapText="1"/>
    </xf>
    <xf numFmtId="0" fontId="13" fillId="6" borderId="5" xfId="0" applyFont="1" applyFill="1" applyBorder="1" applyAlignment="1">
      <alignment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center"/>
    </xf>
    <xf numFmtId="0" fontId="12" fillId="11" borderId="1" xfId="0" applyFont="1" applyFill="1" applyBorder="1" applyAlignment="1">
      <alignment horizontal="left"/>
    </xf>
    <xf numFmtId="0" fontId="13" fillId="0" borderId="1" xfId="0" applyFont="1" applyBorder="1" applyAlignment="1">
      <alignment horizontal="left" vertical="center"/>
    </xf>
    <xf numFmtId="0" fontId="12" fillId="6" borderId="10" xfId="0" applyFont="1" applyFill="1" applyBorder="1" applyAlignment="1">
      <alignment horizontal="left" vertical="center"/>
    </xf>
    <xf numFmtId="0" fontId="12" fillId="0" borderId="0" xfId="0" applyFont="1" applyBorder="1" applyAlignment="1">
      <alignment horizontal="left" vertical="center" wrapText="1"/>
    </xf>
    <xf numFmtId="0" fontId="13" fillId="10" borderId="2" xfId="0" applyFont="1" applyFill="1" applyBorder="1" applyAlignment="1">
      <alignment horizontal="center" vertical="center" wrapText="1"/>
    </xf>
    <xf numFmtId="0" fontId="12" fillId="6" borderId="4" xfId="0" applyFont="1" applyFill="1" applyBorder="1" applyAlignment="1">
      <alignment vertical="center"/>
    </xf>
    <xf numFmtId="0" fontId="13" fillId="2" borderId="2" xfId="0" applyFont="1" applyFill="1" applyBorder="1" applyAlignment="1">
      <alignment horizontal="center" vertical="center" wrapText="1"/>
    </xf>
    <xf numFmtId="0" fontId="12" fillId="6" borderId="15" xfId="0" applyFont="1" applyFill="1" applyBorder="1" applyAlignment="1">
      <alignment vertical="center"/>
    </xf>
    <xf numFmtId="0" fontId="13" fillId="8" borderId="13" xfId="0" applyFont="1" applyFill="1" applyBorder="1" applyAlignment="1">
      <alignment horizontal="left" vertical="center"/>
    </xf>
    <xf numFmtId="0" fontId="12" fillId="8" borderId="0" xfId="0" applyFont="1" applyFill="1" applyBorder="1" applyAlignment="1">
      <alignment vertical="center"/>
    </xf>
    <xf numFmtId="0" fontId="12" fillId="6" borderId="5" xfId="0" applyFont="1" applyFill="1" applyBorder="1" applyAlignment="1">
      <alignment vertical="center"/>
    </xf>
    <xf numFmtId="0" fontId="12" fillId="8" borderId="4" xfId="0" applyFont="1" applyFill="1" applyBorder="1" applyAlignment="1">
      <alignment vertical="center"/>
    </xf>
    <xf numFmtId="0" fontId="12" fillId="12" borderId="1" xfId="0" applyFont="1" applyFill="1" applyBorder="1" applyAlignment="1">
      <alignment horizontal="right" vertical="center"/>
    </xf>
    <xf numFmtId="0" fontId="13" fillId="9" borderId="2" xfId="0" applyFont="1" applyFill="1" applyBorder="1" applyAlignment="1">
      <alignment horizontal="center" vertical="center" wrapText="1"/>
    </xf>
    <xf numFmtId="0" fontId="13" fillId="7" borderId="10" xfId="0" applyFont="1" applyFill="1" applyBorder="1" applyAlignment="1">
      <alignment vertical="center"/>
    </xf>
    <xf numFmtId="0" fontId="13" fillId="8" borderId="6" xfId="0" applyFont="1" applyFill="1" applyBorder="1" applyAlignment="1">
      <alignment vertical="center"/>
    </xf>
    <xf numFmtId="0" fontId="26" fillId="6" borderId="0" xfId="0" applyFont="1" applyFill="1" applyBorder="1" applyAlignment="1">
      <alignment horizontal="left" vertical="center"/>
    </xf>
    <xf numFmtId="0" fontId="13" fillId="8" borderId="11" xfId="0" applyFont="1" applyFill="1" applyBorder="1" applyAlignment="1">
      <alignment vertical="center"/>
    </xf>
    <xf numFmtId="0" fontId="13" fillId="3" borderId="2" xfId="0" applyFont="1" applyFill="1" applyBorder="1" applyAlignment="1">
      <alignment vertical="center"/>
    </xf>
    <xf numFmtId="0" fontId="13" fillId="8" borderId="15" xfId="0" applyFont="1" applyFill="1" applyBorder="1" applyAlignment="1">
      <alignment horizontal="left" vertical="center"/>
    </xf>
    <xf numFmtId="0" fontId="13" fillId="3" borderId="4" xfId="0" applyFont="1" applyFill="1" applyBorder="1" applyAlignment="1">
      <alignment horizontal="left" vertical="center"/>
    </xf>
    <xf numFmtId="0" fontId="13" fillId="8" borderId="5" xfId="0" applyFont="1" applyFill="1" applyBorder="1" applyAlignment="1">
      <alignment horizontal="left" vertical="center"/>
    </xf>
    <xf numFmtId="0" fontId="13" fillId="6" borderId="11" xfId="0" applyFont="1" applyFill="1" applyBorder="1" applyAlignment="1">
      <alignment horizontal="left" vertical="center"/>
    </xf>
    <xf numFmtId="0" fontId="12" fillId="8" borderId="6" xfId="0" applyFont="1" applyFill="1" applyBorder="1" applyAlignment="1">
      <alignment horizontal="left" vertical="center"/>
    </xf>
    <xf numFmtId="0" fontId="12" fillId="8" borderId="11" xfId="0" applyFont="1" applyFill="1" applyBorder="1" applyAlignment="1">
      <alignment vertical="center"/>
    </xf>
    <xf numFmtId="0" fontId="12" fillId="3" borderId="4" xfId="0" applyFont="1" applyFill="1" applyBorder="1" applyAlignment="1">
      <alignment vertical="center"/>
    </xf>
    <xf numFmtId="0" fontId="12" fillId="6" borderId="11" xfId="0" applyFont="1" applyFill="1" applyBorder="1" applyAlignment="1">
      <alignment vertical="center"/>
    </xf>
    <xf numFmtId="0" fontId="13" fillId="3" borderId="2" xfId="0" applyFont="1" applyFill="1" applyBorder="1" applyAlignment="1">
      <alignment horizontal="center" vertical="center" wrapText="1"/>
    </xf>
    <xf numFmtId="0" fontId="28" fillId="6" borderId="0" xfId="0" applyFont="1" applyFill="1" applyBorder="1" applyAlignment="1">
      <alignment horizontal="left" vertical="center"/>
    </xf>
    <xf numFmtId="0" fontId="12" fillId="8" borderId="15" xfId="0" applyFont="1" applyFill="1" applyBorder="1" applyAlignment="1">
      <alignment vertical="center"/>
    </xf>
    <xf numFmtId="0" fontId="12" fillId="8" borderId="5" xfId="0" applyFont="1" applyFill="1" applyBorder="1" applyAlignment="1">
      <alignment vertical="center"/>
    </xf>
    <xf numFmtId="0" fontId="12" fillId="12"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3" fillId="7" borderId="5" xfId="0" applyFont="1" applyFill="1" applyBorder="1" applyAlignment="1">
      <alignment vertical="center"/>
    </xf>
    <xf numFmtId="0" fontId="12" fillId="13" borderId="1" xfId="0" applyFont="1" applyFill="1" applyBorder="1" applyAlignment="1">
      <alignment horizontal="left" vertical="center" wrapText="1"/>
    </xf>
    <xf numFmtId="0" fontId="13" fillId="7" borderId="6" xfId="0" applyFont="1" applyFill="1" applyBorder="1" applyAlignment="1">
      <alignment horizontal="left" vertical="center"/>
    </xf>
    <xf numFmtId="0" fontId="12" fillId="7" borderId="4" xfId="0" applyFont="1" applyFill="1" applyBorder="1" applyAlignment="1">
      <alignment vertical="center"/>
    </xf>
    <xf numFmtId="0" fontId="13" fillId="7" borderId="15" xfId="0" applyFont="1" applyFill="1" applyBorder="1" applyAlignment="1">
      <alignment horizontal="left" vertical="center"/>
    </xf>
    <xf numFmtId="0" fontId="13" fillId="10" borderId="19"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7" borderId="28" xfId="0" applyFont="1" applyFill="1" applyBorder="1" applyAlignment="1">
      <alignment horizontal="left" vertical="center"/>
    </xf>
    <xf numFmtId="0" fontId="13" fillId="6" borderId="29" xfId="0" applyFont="1" applyFill="1" applyBorder="1" applyAlignment="1">
      <alignment horizontal="left" vertical="center"/>
    </xf>
    <xf numFmtId="0" fontId="12" fillId="6" borderId="30" xfId="0" applyFont="1" applyFill="1" applyBorder="1" applyAlignment="1">
      <alignment vertical="center"/>
    </xf>
    <xf numFmtId="0" fontId="13" fillId="6" borderId="30" xfId="0" applyFont="1" applyFill="1" applyBorder="1" applyAlignment="1">
      <alignment horizontal="left" vertical="center"/>
    </xf>
    <xf numFmtId="0" fontId="13" fillId="3" borderId="32" xfId="0" applyFont="1" applyFill="1" applyBorder="1" applyAlignment="1">
      <alignment horizontal="center" vertical="center"/>
    </xf>
    <xf numFmtId="0" fontId="13" fillId="3" borderId="20" xfId="0" applyFont="1" applyFill="1" applyBorder="1" applyAlignment="1">
      <alignment horizontal="right" vertical="center"/>
    </xf>
    <xf numFmtId="0" fontId="12" fillId="11" borderId="20" xfId="0" applyFont="1" applyFill="1" applyBorder="1" applyAlignment="1">
      <alignment horizontal="left" vertical="center"/>
    </xf>
    <xf numFmtId="0" fontId="24" fillId="5" borderId="21" xfId="0" applyFont="1" applyFill="1" applyBorder="1" applyAlignment="1">
      <alignment vertical="center" wrapText="1"/>
    </xf>
    <xf numFmtId="0" fontId="13" fillId="9" borderId="17" xfId="0" applyFont="1" applyFill="1" applyBorder="1" applyAlignment="1">
      <alignment horizontal="center" wrapText="1"/>
    </xf>
    <xf numFmtId="0" fontId="13" fillId="9" borderId="4" xfId="0" applyFont="1" applyFill="1" applyBorder="1" applyAlignment="1">
      <alignment horizontal="center" wrapText="1"/>
    </xf>
    <xf numFmtId="0" fontId="13" fillId="7" borderId="3" xfId="0" applyFont="1" applyFill="1" applyBorder="1" applyAlignment="1">
      <alignment horizontal="left" vertical="center"/>
    </xf>
    <xf numFmtId="0" fontId="12" fillId="11" borderId="1" xfId="0" applyFont="1" applyFill="1" applyBorder="1"/>
    <xf numFmtId="0" fontId="24" fillId="5" borderId="18" xfId="0" applyFont="1" applyFill="1" applyBorder="1" applyAlignment="1">
      <alignment wrapText="1"/>
    </xf>
    <xf numFmtId="0" fontId="13" fillId="10" borderId="17" xfId="0" applyFont="1" applyFill="1" applyBorder="1" applyAlignment="1">
      <alignment horizontal="center" wrapText="1"/>
    </xf>
    <xf numFmtId="0" fontId="13" fillId="10" borderId="4" xfId="0" applyFont="1" applyFill="1" applyBorder="1" applyAlignment="1">
      <alignment horizontal="center" wrapText="1"/>
    </xf>
    <xf numFmtId="0" fontId="13" fillId="6" borderId="3" xfId="0" applyFont="1" applyFill="1" applyBorder="1" applyAlignment="1">
      <alignment horizontal="left" vertical="center"/>
    </xf>
    <xf numFmtId="0" fontId="12" fillId="11" borderId="1" xfId="0" applyFont="1" applyFill="1" applyBorder="1" applyAlignment="1">
      <alignment horizontal="right"/>
    </xf>
    <xf numFmtId="0" fontId="13" fillId="3" borderId="1" xfId="0" applyFont="1" applyFill="1" applyBorder="1" applyAlignment="1">
      <alignment horizontal="left" wrapText="1"/>
    </xf>
    <xf numFmtId="0" fontId="13" fillId="3" borderId="1" xfId="0" applyFont="1" applyFill="1" applyBorder="1" applyAlignment="1">
      <alignment horizontal="center" vertical="top" wrapText="1"/>
    </xf>
    <xf numFmtId="0" fontId="13" fillId="10" borderId="1" xfId="0" applyFont="1" applyFill="1" applyBorder="1" applyAlignment="1">
      <alignment horizontal="center" wrapText="1"/>
    </xf>
    <xf numFmtId="0" fontId="13" fillId="6" borderId="9" xfId="0" applyFont="1" applyFill="1" applyBorder="1" applyAlignment="1">
      <alignment horizontal="left" vertical="center"/>
    </xf>
    <xf numFmtId="0" fontId="12" fillId="0" borderId="1" xfId="0" applyFont="1" applyBorder="1" applyAlignment="1">
      <alignment horizontal="right"/>
    </xf>
    <xf numFmtId="0" fontId="12" fillId="6" borderId="3" xfId="0" applyFont="1" applyFill="1" applyBorder="1" applyAlignment="1">
      <alignment horizontal="left" vertical="center"/>
    </xf>
    <xf numFmtId="0" fontId="12" fillId="3" borderId="1" xfId="0" applyFont="1" applyFill="1" applyBorder="1" applyAlignment="1">
      <alignment horizontal="center"/>
    </xf>
    <xf numFmtId="0" fontId="12" fillId="3" borderId="1" xfId="0" applyFont="1" applyFill="1" applyBorder="1" applyAlignment="1">
      <alignment horizontal="right"/>
    </xf>
    <xf numFmtId="0" fontId="12" fillId="3" borderId="1" xfId="0" applyFont="1" applyFill="1" applyBorder="1" applyAlignment="1">
      <alignment horizontal="left" wrapText="1"/>
    </xf>
    <xf numFmtId="0" fontId="25" fillId="5" borderId="18" xfId="0" applyFont="1" applyFill="1" applyBorder="1" applyAlignment="1">
      <alignment wrapText="1"/>
    </xf>
    <xf numFmtId="0" fontId="13" fillId="0" borderId="1" xfId="0" applyFont="1" applyBorder="1" applyAlignment="1">
      <alignment horizontal="center" vertical="center" wrapText="1"/>
    </xf>
    <xf numFmtId="0" fontId="13" fillId="10" borderId="2" xfId="0" applyFont="1" applyFill="1" applyBorder="1" applyAlignment="1">
      <alignment horizontal="center" wrapText="1"/>
    </xf>
    <xf numFmtId="0" fontId="12" fillId="7" borderId="10" xfId="0" applyFont="1" applyFill="1" applyBorder="1" applyAlignment="1">
      <alignment horizontal="left" vertical="center"/>
    </xf>
    <xf numFmtId="0" fontId="12" fillId="6" borderId="7" xfId="0" applyFont="1" applyFill="1" applyBorder="1" applyAlignment="1">
      <alignment horizontal="left" vertical="center"/>
    </xf>
    <xf numFmtId="0" fontId="25" fillId="5" borderId="27" xfId="0" applyFont="1" applyFill="1" applyBorder="1" applyAlignment="1">
      <alignment vertical="center" wrapText="1"/>
    </xf>
    <xf numFmtId="0" fontId="13" fillId="2" borderId="2" xfId="0" applyFont="1" applyFill="1" applyBorder="1" applyAlignment="1">
      <alignment horizontal="center" wrapText="1"/>
    </xf>
    <xf numFmtId="0" fontId="12" fillId="8" borderId="2" xfId="0" applyFont="1" applyFill="1" applyBorder="1" applyAlignment="1">
      <alignment horizontal="left" vertical="center"/>
    </xf>
    <xf numFmtId="0" fontId="12" fillId="8" borderId="4" xfId="0" applyFont="1" applyFill="1" applyBorder="1" applyAlignment="1">
      <alignment horizontal="left" vertical="center"/>
    </xf>
    <xf numFmtId="0" fontId="12" fillId="7" borderId="10" xfId="0" applyFont="1" applyFill="1" applyBorder="1" applyAlignment="1">
      <alignment vertical="center"/>
    </xf>
    <xf numFmtId="0" fontId="12" fillId="6" borderId="15" xfId="0" applyFont="1" applyFill="1" applyBorder="1" applyAlignment="1">
      <alignment horizontal="left" vertical="center"/>
    </xf>
    <xf numFmtId="0" fontId="13" fillId="7" borderId="8" xfId="0" applyFont="1" applyFill="1" applyBorder="1" applyAlignment="1">
      <alignment vertical="center"/>
    </xf>
    <xf numFmtId="0" fontId="12" fillId="6" borderId="14" xfId="0" applyFont="1" applyFill="1" applyBorder="1"/>
    <xf numFmtId="0" fontId="12" fillId="0" borderId="1" xfId="0" applyFont="1" applyBorder="1" applyAlignment="1">
      <alignment horizontal="left" wrapText="1"/>
    </xf>
    <xf numFmtId="0" fontId="13" fillId="6" borderId="0" xfId="0" applyFont="1" applyFill="1" applyBorder="1" applyAlignment="1">
      <alignment horizontal="left" vertical="center"/>
    </xf>
    <xf numFmtId="0" fontId="13" fillId="2" borderId="4" xfId="0" applyFont="1" applyFill="1" applyBorder="1" applyAlignment="1">
      <alignment horizontal="center" wrapText="1"/>
    </xf>
    <xf numFmtId="0" fontId="13" fillId="8" borderId="8" xfId="0" applyFont="1" applyFill="1" applyBorder="1" applyAlignment="1"/>
    <xf numFmtId="0" fontId="13" fillId="8" borderId="3" xfId="0" applyFont="1" applyFill="1" applyBorder="1" applyAlignment="1"/>
    <xf numFmtId="0" fontId="13" fillId="0" borderId="1" xfId="0" applyFont="1" applyBorder="1" applyAlignment="1">
      <alignment horizontal="left" wrapText="1"/>
    </xf>
    <xf numFmtId="0" fontId="12" fillId="6" borderId="11" xfId="0" applyFont="1" applyFill="1" applyBorder="1"/>
    <xf numFmtId="0" fontId="13" fillId="8" borderId="2" xfId="0" applyFont="1" applyFill="1" applyBorder="1"/>
    <xf numFmtId="0" fontId="13" fillId="8" borderId="4" xfId="0" applyFont="1" applyFill="1" applyBorder="1"/>
    <xf numFmtId="0" fontId="13" fillId="0" borderId="1" xfId="0" applyFont="1" applyBorder="1" applyAlignment="1">
      <alignment horizontal="center"/>
    </xf>
    <xf numFmtId="0" fontId="13" fillId="6" borderId="6" xfId="0" applyFont="1" applyFill="1" applyBorder="1" applyAlignment="1">
      <alignment horizontal="left"/>
    </xf>
    <xf numFmtId="0" fontId="12" fillId="6" borderId="15" xfId="0" applyFont="1" applyFill="1" applyBorder="1"/>
    <xf numFmtId="0" fontId="13" fillId="8" borderId="4" xfId="0" applyFont="1" applyFill="1" applyBorder="1" applyAlignment="1">
      <alignment horizontal="left"/>
    </xf>
    <xf numFmtId="0" fontId="12" fillId="8" borderId="0" xfId="0" applyFont="1" applyFill="1" applyBorder="1"/>
    <xf numFmtId="0" fontId="12" fillId="6" borderId="5" xfId="0" applyFont="1" applyFill="1" applyBorder="1"/>
    <xf numFmtId="0" fontId="12" fillId="8" borderId="3" xfId="0" applyFont="1" applyFill="1" applyBorder="1"/>
    <xf numFmtId="0" fontId="13" fillId="9" borderId="1" xfId="0" applyFont="1" applyFill="1" applyBorder="1" applyAlignment="1">
      <alignment horizontal="center" wrapText="1"/>
    </xf>
    <xf numFmtId="0" fontId="12" fillId="12" borderId="1" xfId="0" applyFont="1" applyFill="1" applyBorder="1" applyAlignment="1">
      <alignment horizontal="right"/>
    </xf>
    <xf numFmtId="0" fontId="12" fillId="7" borderId="4" xfId="0" applyFont="1" applyFill="1" applyBorder="1"/>
    <xf numFmtId="0" fontId="13" fillId="7" borderId="9" xfId="0" applyFont="1" applyFill="1" applyBorder="1" applyAlignment="1">
      <alignment horizontal="left" vertical="center"/>
    </xf>
    <xf numFmtId="0" fontId="13" fillId="10" borderId="19" xfId="0" applyFont="1" applyFill="1" applyBorder="1" applyAlignment="1">
      <alignment horizontal="center" wrapText="1"/>
    </xf>
    <xf numFmtId="0" fontId="13" fillId="10" borderId="20" xfId="0" applyFont="1" applyFill="1" applyBorder="1" applyAlignment="1">
      <alignment horizontal="center" wrapText="1"/>
    </xf>
    <xf numFmtId="0" fontId="13" fillId="7" borderId="33" xfId="0" applyFont="1" applyFill="1" applyBorder="1" applyAlignment="1">
      <alignment horizontal="left" vertical="center"/>
    </xf>
    <xf numFmtId="0" fontId="13" fillId="6" borderId="30" xfId="0" applyFont="1" applyFill="1" applyBorder="1" applyAlignment="1">
      <alignment horizontal="left"/>
    </xf>
    <xf numFmtId="0" fontId="13" fillId="6" borderId="32" xfId="0" applyFont="1" applyFill="1" applyBorder="1" applyAlignment="1">
      <alignment horizontal="left" vertical="center"/>
    </xf>
    <xf numFmtId="0" fontId="13" fillId="3" borderId="20" xfId="0" applyFont="1" applyFill="1" applyBorder="1" applyAlignment="1">
      <alignment horizontal="center"/>
    </xf>
    <xf numFmtId="0" fontId="13" fillId="3" borderId="20" xfId="0" applyFont="1" applyFill="1" applyBorder="1" applyAlignment="1">
      <alignment horizontal="right"/>
    </xf>
    <xf numFmtId="0" fontId="13" fillId="3" borderId="20" xfId="0" applyFont="1" applyFill="1" applyBorder="1" applyAlignment="1">
      <alignment horizontal="center" vertical="top" wrapText="1"/>
    </xf>
    <xf numFmtId="0" fontId="12" fillId="11" borderId="20" xfId="0" applyFont="1" applyFill="1" applyBorder="1" applyAlignment="1">
      <alignment horizontal="left"/>
    </xf>
    <xf numFmtId="0" fontId="25" fillId="0" borderId="0" xfId="0" applyFont="1" applyAlignment="1">
      <alignment vertical="center"/>
    </xf>
    <xf numFmtId="0" fontId="13" fillId="9" borderId="2" xfId="0" applyFont="1" applyFill="1" applyBorder="1" applyAlignment="1">
      <alignment horizontal="center" wrapText="1"/>
    </xf>
    <xf numFmtId="0" fontId="12" fillId="7" borderId="8" xfId="0" applyFont="1" applyFill="1" applyBorder="1" applyAlignment="1">
      <alignment horizontal="left" vertical="center"/>
    </xf>
    <xf numFmtId="0" fontId="12" fillId="7" borderId="4" xfId="0" applyFont="1" applyFill="1" applyBorder="1" applyAlignment="1">
      <alignment horizontal="left" vertical="center"/>
    </xf>
    <xf numFmtId="0" fontId="12" fillId="6" borderId="13" xfId="0" applyFont="1" applyFill="1" applyBorder="1" applyAlignment="1">
      <alignment vertical="center"/>
    </xf>
    <xf numFmtId="0" fontId="12" fillId="6" borderId="13" xfId="0" applyFont="1" applyFill="1" applyBorder="1" applyAlignment="1">
      <alignment horizontal="left" vertical="center"/>
    </xf>
    <xf numFmtId="0" fontId="12" fillId="0" borderId="1" xfId="0" applyFont="1" applyBorder="1"/>
    <xf numFmtId="0" fontId="12" fillId="14" borderId="1" xfId="0" applyFont="1" applyFill="1" applyBorder="1" applyAlignment="1">
      <alignment horizontal="left"/>
    </xf>
    <xf numFmtId="0" fontId="12" fillId="0" borderId="0" xfId="0" applyFont="1" applyBorder="1" applyAlignment="1">
      <alignment horizontal="left"/>
    </xf>
    <xf numFmtId="0" fontId="12" fillId="6" borderId="0" xfId="0" applyFont="1" applyFill="1" applyBorder="1" applyAlignment="1">
      <alignment vertical="center"/>
    </xf>
    <xf numFmtId="0" fontId="12" fillId="6" borderId="0" xfId="0" applyFont="1" applyFill="1" applyBorder="1" applyAlignment="1">
      <alignment horizontal="left" vertical="center"/>
    </xf>
    <xf numFmtId="0" fontId="13" fillId="3" borderId="1" xfId="0" applyFont="1" applyFill="1" applyBorder="1" applyAlignment="1">
      <alignment horizontal="left" vertical="top" wrapText="1"/>
    </xf>
    <xf numFmtId="0" fontId="12" fillId="6" borderId="2" xfId="0" applyFont="1" applyFill="1" applyBorder="1" applyAlignment="1">
      <alignment vertical="center"/>
    </xf>
    <xf numFmtId="0" fontId="12" fillId="7" borderId="5" xfId="0" applyFont="1" applyFill="1" applyBorder="1" applyAlignment="1">
      <alignment vertical="center"/>
    </xf>
    <xf numFmtId="0" fontId="12" fillId="7" borderId="13" xfId="0" applyFont="1" applyFill="1" applyBorder="1" applyAlignment="1">
      <alignment horizontal="left" vertical="center"/>
    </xf>
    <xf numFmtId="0" fontId="25" fillId="5" borderId="18" xfId="0" applyNumberFormat="1" applyFont="1" applyFill="1" applyBorder="1" applyAlignment="1" applyProtection="1">
      <alignment wrapText="1"/>
    </xf>
    <xf numFmtId="0" fontId="12" fillId="7" borderId="10" xfId="0" applyFont="1" applyFill="1" applyBorder="1"/>
    <xf numFmtId="0" fontId="12" fillId="6" borderId="4" xfId="0" applyFont="1" applyFill="1" applyBorder="1"/>
    <xf numFmtId="0" fontId="12" fillId="8" borderId="8" xfId="0" applyFont="1" applyFill="1" applyBorder="1"/>
    <xf numFmtId="0" fontId="12" fillId="6" borderId="10" xfId="0" applyFont="1" applyFill="1" applyBorder="1" applyAlignment="1">
      <alignment vertical="center"/>
    </xf>
    <xf numFmtId="0" fontId="12" fillId="7" borderId="10" xfId="0" applyFont="1" applyFill="1" applyBorder="1" applyAlignment="1">
      <alignment horizontal="left"/>
    </xf>
    <xf numFmtId="0" fontId="29" fillId="3" borderId="1" xfId="1" applyFont="1" applyFill="1" applyBorder="1" applyAlignment="1"/>
    <xf numFmtId="0" fontId="27" fillId="3" borderId="1" xfId="1" applyFont="1" applyFill="1" applyBorder="1" applyAlignment="1">
      <alignment horizontal="left" wrapText="1"/>
    </xf>
    <xf numFmtId="0" fontId="12" fillId="7" borderId="15" xfId="0" applyFont="1" applyFill="1" applyBorder="1" applyAlignment="1">
      <alignment horizontal="left" vertical="center"/>
    </xf>
    <xf numFmtId="0" fontId="12" fillId="6" borderId="11" xfId="0" applyFont="1" applyFill="1" applyBorder="1" applyAlignment="1">
      <alignment horizontal="left" vertical="center"/>
    </xf>
    <xf numFmtId="0" fontId="12" fillId="7" borderId="15" xfId="0" applyFont="1" applyFill="1" applyBorder="1"/>
    <xf numFmtId="0" fontId="26" fillId="0" borderId="0" xfId="0" applyFont="1"/>
    <xf numFmtId="0" fontId="12" fillId="10" borderId="17" xfId="0" applyFont="1" applyFill="1" applyBorder="1" applyAlignment="1">
      <alignment horizontal="center" wrapText="1"/>
    </xf>
    <xf numFmtId="0" fontId="12" fillId="10" borderId="1" xfId="0" applyFont="1" applyFill="1" applyBorder="1" applyAlignment="1">
      <alignment horizontal="center" wrapText="1"/>
    </xf>
    <xf numFmtId="0" fontId="12" fillId="3" borderId="1" xfId="0" applyFont="1" applyFill="1" applyBorder="1" applyAlignment="1">
      <alignment horizontal="center" vertical="center"/>
    </xf>
    <xf numFmtId="0" fontId="26" fillId="11" borderId="1" xfId="0" applyFont="1" applyFill="1" applyBorder="1" applyAlignment="1">
      <alignment horizontal="left"/>
    </xf>
    <xf numFmtId="0" fontId="12" fillId="8" borderId="6" xfId="0" applyFont="1" applyFill="1" applyBorder="1"/>
    <xf numFmtId="0" fontId="27" fillId="3" borderId="1" xfId="1" applyFont="1" applyFill="1" applyBorder="1" applyAlignment="1">
      <alignment horizontal="left"/>
    </xf>
    <xf numFmtId="0" fontId="13" fillId="3" borderId="1" xfId="0" applyFont="1" applyFill="1" applyBorder="1" applyAlignment="1">
      <alignment horizontal="center" vertical="center"/>
    </xf>
    <xf numFmtId="0" fontId="12" fillId="7" borderId="7" xfId="0" applyFont="1" applyFill="1" applyBorder="1" applyAlignment="1">
      <alignment horizontal="left" vertical="center"/>
    </xf>
    <xf numFmtId="0" fontId="13" fillId="3" borderId="1" xfId="0" applyFont="1" applyFill="1" applyBorder="1" applyAlignment="1">
      <alignment horizontal="right" vertical="top" wrapText="1"/>
    </xf>
    <xf numFmtId="0" fontId="12" fillId="8" borderId="8" xfId="0" applyFont="1" applyFill="1" applyBorder="1" applyAlignment="1">
      <alignment horizontal="left" vertical="center"/>
    </xf>
    <xf numFmtId="0" fontId="12" fillId="0" borderId="1" xfId="0" applyFont="1" applyBorder="1" applyAlignment="1">
      <alignment horizontal="left" vertical="top" wrapText="1"/>
    </xf>
    <xf numFmtId="0" fontId="25" fillId="5" borderId="18" xfId="0" applyFont="1" applyFill="1" applyBorder="1" applyAlignment="1">
      <alignment vertical="top" wrapText="1"/>
    </xf>
    <xf numFmtId="0" fontId="12" fillId="12" borderId="1" xfId="0" applyFont="1" applyFill="1" applyBorder="1" applyAlignment="1">
      <alignment horizontal="left" vertical="top" wrapText="1"/>
    </xf>
    <xf numFmtId="0" fontId="27" fillId="12" borderId="1" xfId="1" applyFont="1" applyFill="1" applyBorder="1" applyAlignment="1">
      <alignment horizontal="left" vertical="top" wrapText="1"/>
    </xf>
    <xf numFmtId="0" fontId="27" fillId="0" borderId="1" xfId="1" applyFont="1" applyBorder="1" applyAlignment="1">
      <alignment horizontal="left" vertical="top" wrapText="1"/>
    </xf>
    <xf numFmtId="0" fontId="12" fillId="0" borderId="0" xfId="0" applyFont="1" applyBorder="1" applyAlignment="1">
      <alignment horizontal="left" vertical="top" wrapText="1"/>
    </xf>
    <xf numFmtId="0" fontId="12" fillId="0" borderId="1" xfId="0" applyFont="1" applyBorder="1" applyAlignment="1">
      <alignment horizontal="right" wrapText="1"/>
    </xf>
    <xf numFmtId="0" fontId="12" fillId="8" borderId="3" xfId="0" applyFont="1" applyFill="1" applyBorder="1" applyAlignment="1">
      <alignment horizontal="left" vertical="center"/>
    </xf>
    <xf numFmtId="0" fontId="12" fillId="8" borderId="9" xfId="0" applyFont="1" applyFill="1" applyBorder="1" applyAlignment="1">
      <alignment horizontal="left" vertical="center"/>
    </xf>
    <xf numFmtId="0" fontId="13" fillId="3" borderId="17" xfId="0" applyFont="1" applyFill="1" applyBorder="1" applyAlignment="1">
      <alignment horizontal="center" wrapText="1"/>
    </xf>
    <xf numFmtId="0" fontId="13" fillId="3" borderId="1" xfId="0" applyFont="1" applyFill="1" applyBorder="1" applyAlignment="1">
      <alignment horizontal="center" wrapText="1"/>
    </xf>
    <xf numFmtId="0" fontId="12" fillId="8" borderId="10" xfId="0" applyFont="1" applyFill="1" applyBorder="1" applyAlignment="1">
      <alignment vertical="center"/>
    </xf>
    <xf numFmtId="0" fontId="12" fillId="3" borderId="1" xfId="0" applyFont="1" applyFill="1" applyBorder="1" applyAlignment="1">
      <alignment vertical="center"/>
    </xf>
    <xf numFmtId="0" fontId="12" fillId="3" borderId="7" xfId="0" applyFont="1" applyFill="1" applyBorder="1" applyAlignment="1">
      <alignment vertical="center"/>
    </xf>
    <xf numFmtId="0" fontId="12" fillId="8" borderId="12" xfId="0" applyFont="1" applyFill="1" applyBorder="1" applyAlignment="1">
      <alignment vertical="center"/>
    </xf>
    <xf numFmtId="0" fontId="12" fillId="8" borderId="7" xfId="0" applyFont="1" applyFill="1" applyBorder="1" applyAlignment="1">
      <alignment horizontal="left" vertical="center"/>
    </xf>
    <xf numFmtId="0" fontId="12" fillId="8" borderId="10" xfId="0" applyFont="1" applyFill="1" applyBorder="1" applyAlignment="1">
      <alignment horizontal="left" vertical="center"/>
    </xf>
    <xf numFmtId="0" fontId="12" fillId="0" borderId="1" xfId="0" applyFont="1" applyBorder="1" applyAlignment="1">
      <alignment wrapText="1"/>
    </xf>
    <xf numFmtId="0" fontId="12" fillId="3" borderId="9" xfId="0" applyFont="1" applyFill="1" applyBorder="1" applyAlignment="1">
      <alignment vertical="center"/>
    </xf>
    <xf numFmtId="0" fontId="12" fillId="6" borderId="5" xfId="0" applyFont="1" applyFill="1" applyBorder="1" applyAlignment="1">
      <alignment horizontal="left" vertical="center"/>
    </xf>
    <xf numFmtId="0" fontId="12" fillId="3" borderId="3" xfId="0" applyFont="1" applyFill="1" applyBorder="1" applyAlignment="1">
      <alignment vertical="center"/>
    </xf>
    <xf numFmtId="0" fontId="12" fillId="6" borderId="12" xfId="0" applyFont="1" applyFill="1" applyBorder="1" applyAlignment="1">
      <alignment horizontal="left" vertical="center"/>
    </xf>
    <xf numFmtId="0" fontId="24" fillId="5" borderId="27" xfId="0" applyNumberFormat="1" applyFont="1" applyFill="1" applyBorder="1" applyAlignment="1" applyProtection="1">
      <alignment wrapText="1"/>
    </xf>
    <xf numFmtId="0" fontId="12" fillId="6" borderId="3" xfId="0" applyFont="1" applyFill="1" applyBorder="1"/>
    <xf numFmtId="0" fontId="12" fillId="11" borderId="0" xfId="0" applyFont="1" applyFill="1" applyBorder="1" applyAlignment="1">
      <alignment horizontal="left"/>
    </xf>
    <xf numFmtId="0" fontId="12" fillId="0" borderId="1" xfId="0" applyFont="1" applyBorder="1" applyAlignment="1">
      <alignment horizontal="left" vertical="top"/>
    </xf>
    <xf numFmtId="0" fontId="25" fillId="5" borderId="27" xfId="0" applyFont="1" applyFill="1" applyBorder="1" applyAlignment="1">
      <alignment wrapText="1"/>
    </xf>
    <xf numFmtId="0" fontId="13" fillId="0" borderId="1" xfId="0" applyFont="1" applyBorder="1" applyAlignment="1">
      <alignment horizontal="left" vertical="top" wrapText="1"/>
    </xf>
    <xf numFmtId="0" fontId="12" fillId="7" borderId="8" xfId="0" applyFont="1" applyFill="1" applyBorder="1" applyAlignment="1">
      <alignment vertical="center"/>
    </xf>
    <xf numFmtId="0" fontId="12" fillId="7" borderId="3" xfId="0" applyFont="1" applyFill="1" applyBorder="1"/>
    <xf numFmtId="0" fontId="12" fillId="6" borderId="2" xfId="0" applyFont="1" applyFill="1" applyBorder="1"/>
    <xf numFmtId="0" fontId="12" fillId="8" borderId="15" xfId="0" applyFont="1" applyFill="1" applyBorder="1" applyAlignment="1">
      <alignment horizontal="left" vertical="center"/>
    </xf>
    <xf numFmtId="0" fontId="12" fillId="3" borderId="3" xfId="0" applyFont="1" applyFill="1" applyBorder="1" applyAlignment="1">
      <alignment horizontal="left" vertical="center"/>
    </xf>
    <xf numFmtId="0" fontId="12" fillId="8" borderId="5" xfId="0" applyFont="1" applyFill="1" applyBorder="1" applyAlignment="1">
      <alignment horizontal="left" vertical="center"/>
    </xf>
    <xf numFmtId="0" fontId="12" fillId="9" borderId="17" xfId="0" applyFont="1" applyFill="1" applyBorder="1" applyAlignment="1">
      <alignment horizontal="center" wrapText="1"/>
    </xf>
    <xf numFmtId="0" fontId="12" fillId="9" borderId="1" xfId="0" applyFont="1" applyFill="1" applyBorder="1" applyAlignment="1">
      <alignment horizontal="center" wrapText="1"/>
    </xf>
    <xf numFmtId="0" fontId="12" fillId="7" borderId="6" xfId="0" applyFont="1" applyFill="1" applyBorder="1" applyAlignment="1">
      <alignment horizontal="left" vertical="center"/>
    </xf>
    <xf numFmtId="0" fontId="12" fillId="7" borderId="6" xfId="0" applyFont="1" applyFill="1" applyBorder="1"/>
    <xf numFmtId="0" fontId="12" fillId="7" borderId="9" xfId="0" applyFont="1" applyFill="1" applyBorder="1"/>
    <xf numFmtId="0" fontId="12" fillId="3" borderId="3" xfId="0" applyFont="1" applyFill="1" applyBorder="1" applyAlignment="1">
      <alignment horizontal="center"/>
    </xf>
    <xf numFmtId="0" fontId="12" fillId="2" borderId="17" xfId="0" applyFont="1" applyFill="1" applyBorder="1" applyAlignment="1">
      <alignment horizontal="center" wrapText="1"/>
    </xf>
    <xf numFmtId="0" fontId="12" fillId="2" borderId="1" xfId="0" applyFont="1" applyFill="1" applyBorder="1" applyAlignment="1">
      <alignment horizontal="center" wrapText="1"/>
    </xf>
    <xf numFmtId="0" fontId="12" fillId="7" borderId="28" xfId="0" applyFont="1" applyFill="1" applyBorder="1" applyAlignment="1">
      <alignment horizontal="left" vertical="center"/>
    </xf>
    <xf numFmtId="0" fontId="12" fillId="6" borderId="29" xfId="0" applyFont="1" applyFill="1" applyBorder="1" applyAlignment="1">
      <alignment vertical="center"/>
    </xf>
    <xf numFmtId="0" fontId="12" fillId="6" borderId="30" xfId="0" applyFont="1" applyFill="1" applyBorder="1" applyAlignment="1">
      <alignment horizontal="left" vertical="center"/>
    </xf>
    <xf numFmtId="0" fontId="25" fillId="5" borderId="21" xfId="0" applyNumberFormat="1" applyFont="1" applyFill="1" applyBorder="1" applyAlignment="1" applyProtection="1">
      <alignment wrapText="1"/>
    </xf>
    <xf numFmtId="0" fontId="12" fillId="0" borderId="0" xfId="0" applyFont="1" applyAlignment="1">
      <alignment wrapText="1"/>
    </xf>
    <xf numFmtId="0" fontId="13" fillId="0" borderId="0" xfId="0" applyFont="1"/>
    <xf numFmtId="0" fontId="13" fillId="7" borderId="12" xfId="0" applyNumberFormat="1" applyFont="1" applyFill="1" applyBorder="1" applyAlignment="1" applyProtection="1">
      <alignment horizontal="left" vertical="center"/>
    </xf>
    <xf numFmtId="0" fontId="13" fillId="7" borderId="13" xfId="0" applyNumberFormat="1" applyFont="1" applyFill="1" applyBorder="1" applyAlignment="1" applyProtection="1">
      <alignment horizontal="left" vertical="center"/>
    </xf>
    <xf numFmtId="0" fontId="12" fillId="7" borderId="14" xfId="0" applyFont="1" applyFill="1" applyBorder="1"/>
    <xf numFmtId="0" fontId="13" fillId="0" borderId="3" xfId="0" applyFont="1" applyFill="1" applyBorder="1" applyAlignment="1">
      <alignment horizontal="center"/>
    </xf>
    <xf numFmtId="0" fontId="13" fillId="0" borderId="1" xfId="0" applyFont="1" applyBorder="1" applyAlignment="1">
      <alignment horizontal="right" vertical="center" wrapText="1"/>
    </xf>
    <xf numFmtId="0" fontId="27" fillId="3" borderId="1" xfId="1" applyFont="1" applyFill="1" applyBorder="1" applyAlignment="1">
      <alignment wrapText="1"/>
    </xf>
    <xf numFmtId="0" fontId="13" fillId="7" borderId="8" xfId="0" applyNumberFormat="1" applyFont="1" applyFill="1" applyBorder="1" applyAlignment="1" applyProtection="1">
      <alignment horizontal="left" vertical="center"/>
    </xf>
    <xf numFmtId="0" fontId="13" fillId="7" borderId="0" xfId="0" applyNumberFormat="1" applyFont="1" applyFill="1" applyBorder="1" applyAlignment="1" applyProtection="1">
      <alignment horizontal="left" vertical="center"/>
    </xf>
    <xf numFmtId="0" fontId="13" fillId="7" borderId="4" xfId="0" applyNumberFormat="1" applyFont="1" applyFill="1" applyBorder="1" applyAlignment="1" applyProtection="1">
      <alignment horizontal="left" vertical="center"/>
    </xf>
    <xf numFmtId="0" fontId="13" fillId="6" borderId="2" xfId="0" applyFont="1" applyFill="1" applyBorder="1" applyAlignment="1"/>
    <xf numFmtId="0" fontId="13" fillId="6" borderId="13" xfId="0" applyFont="1" applyFill="1" applyBorder="1" applyAlignment="1"/>
    <xf numFmtId="0" fontId="13" fillId="6" borderId="4" xfId="0" applyFont="1" applyFill="1" applyBorder="1" applyAlignment="1"/>
    <xf numFmtId="0" fontId="28" fillId="7" borderId="10" xfId="0" applyFont="1" applyFill="1" applyBorder="1" applyAlignment="1">
      <alignment horizontal="left"/>
    </xf>
    <xf numFmtId="0" fontId="28" fillId="7" borderId="12" xfId="0" applyFont="1" applyFill="1" applyBorder="1" applyAlignment="1">
      <alignment horizontal="left"/>
    </xf>
    <xf numFmtId="0" fontId="27" fillId="3" borderId="1" xfId="1" applyFont="1" applyFill="1" applyBorder="1" applyAlignment="1"/>
    <xf numFmtId="0" fontId="13" fillId="9" borderId="34" xfId="0" applyFont="1" applyFill="1" applyBorder="1" applyAlignment="1">
      <alignment horizontal="center" wrapText="1"/>
    </xf>
    <xf numFmtId="0" fontId="13" fillId="10" borderId="34" xfId="0" applyFont="1" applyFill="1" applyBorder="1" applyAlignment="1">
      <alignment horizontal="center" wrapText="1"/>
    </xf>
    <xf numFmtId="0" fontId="13" fillId="7" borderId="33" xfId="0" applyFont="1" applyFill="1" applyBorder="1" applyAlignment="1">
      <alignment vertical="center"/>
    </xf>
    <xf numFmtId="0" fontId="13" fillId="0" borderId="20" xfId="0" applyFont="1" applyBorder="1" applyAlignment="1">
      <alignment horizontal="center"/>
    </xf>
    <xf numFmtId="0" fontId="12" fillId="12" borderId="20" xfId="0" applyFont="1" applyFill="1" applyBorder="1" applyAlignment="1">
      <alignment horizontal="right"/>
    </xf>
    <xf numFmtId="0" fontId="13" fillId="0" borderId="20" xfId="0" applyFont="1" applyBorder="1" applyAlignment="1">
      <alignment horizontal="right"/>
    </xf>
    <xf numFmtId="0" fontId="12" fillId="11" borderId="20" xfId="0" applyFont="1" applyFill="1" applyBorder="1" applyAlignment="1"/>
    <xf numFmtId="0" fontId="25" fillId="5" borderId="21" xfId="0" applyFont="1" applyFill="1" applyBorder="1" applyAlignment="1">
      <alignment wrapText="1"/>
    </xf>
    <xf numFmtId="0" fontId="12" fillId="0" borderId="0" xfId="0" applyFont="1" applyAlignment="1"/>
    <xf numFmtId="0" fontId="12" fillId="0" borderId="0" xfId="0" applyFont="1" applyAlignment="1">
      <alignment vertical="center" wrapText="1"/>
    </xf>
    <xf numFmtId="0" fontId="12" fillId="0" borderId="0" xfId="0" applyFont="1" applyAlignment="1">
      <alignment horizontal="center" wrapText="1"/>
    </xf>
    <xf numFmtId="0" fontId="24" fillId="0" borderId="0" xfId="0" applyFont="1" applyFill="1" applyBorder="1" applyAlignment="1">
      <alignment horizontal="center" vertical="center" wrapText="1"/>
    </xf>
    <xf numFmtId="0" fontId="13" fillId="3" borderId="1" xfId="0" applyFont="1" applyFill="1" applyBorder="1" applyAlignment="1">
      <alignment vertical="top" wrapText="1"/>
    </xf>
    <xf numFmtId="0" fontId="13" fillId="3" borderId="1" xfId="0" applyFont="1" applyFill="1" applyBorder="1" applyAlignment="1">
      <alignment wrapText="1"/>
    </xf>
    <xf numFmtId="0" fontId="13" fillId="7" borderId="10" xfId="0" applyNumberFormat="1" applyFont="1" applyFill="1" applyBorder="1" applyAlignment="1" applyProtection="1">
      <alignment horizontal="left" vertical="center"/>
    </xf>
    <xf numFmtId="0" fontId="13" fillId="0" borderId="1" xfId="0" applyFont="1" applyBorder="1" applyAlignment="1">
      <alignment vertical="center" wrapText="1"/>
    </xf>
    <xf numFmtId="0" fontId="24" fillId="0" borderId="0" xfId="0" applyFont="1" applyFill="1" applyBorder="1" applyAlignment="1">
      <alignment horizontal="center" wrapText="1"/>
    </xf>
    <xf numFmtId="0" fontId="13" fillId="7" borderId="11" xfId="0" applyFont="1" applyFill="1" applyBorder="1" applyAlignment="1">
      <alignment horizontal="left" vertical="center"/>
    </xf>
    <xf numFmtId="0" fontId="12" fillId="7" borderId="11" xfId="0" applyFont="1" applyFill="1" applyBorder="1"/>
    <xf numFmtId="0" fontId="12" fillId="13" borderId="1" xfId="0" applyFont="1" applyFill="1" applyBorder="1" applyAlignment="1">
      <alignment horizontal="left" wrapText="1"/>
    </xf>
    <xf numFmtId="0" fontId="12" fillId="12" borderId="1" xfId="0" applyFont="1" applyFill="1" applyBorder="1" applyAlignment="1">
      <alignment horizontal="left" wrapText="1"/>
    </xf>
    <xf numFmtId="0" fontId="13" fillId="7" borderId="2" xfId="0" applyNumberFormat="1" applyFont="1" applyFill="1" applyBorder="1" applyAlignment="1" applyProtection="1">
      <alignment horizontal="left" vertical="center"/>
    </xf>
    <xf numFmtId="0" fontId="13" fillId="9" borderId="19" xfId="0" applyFont="1" applyFill="1" applyBorder="1" applyAlignment="1">
      <alignment horizontal="center" wrapText="1"/>
    </xf>
    <xf numFmtId="0" fontId="13" fillId="9" borderId="20" xfId="0" applyFont="1" applyFill="1" applyBorder="1" applyAlignment="1">
      <alignment horizontal="center" wrapText="1"/>
    </xf>
    <xf numFmtId="0" fontId="13" fillId="7" borderId="28" xfId="0" applyNumberFormat="1" applyFont="1" applyFill="1" applyBorder="1" applyAlignment="1" applyProtection="1">
      <alignment horizontal="left" vertical="center"/>
    </xf>
    <xf numFmtId="0" fontId="13" fillId="7" borderId="35" xfId="0" applyNumberFormat="1" applyFont="1" applyFill="1" applyBorder="1" applyAlignment="1" applyProtection="1">
      <alignment horizontal="left" vertical="center"/>
    </xf>
    <xf numFmtId="0" fontId="12" fillId="7" borderId="36" xfId="0" applyFont="1" applyFill="1" applyBorder="1"/>
    <xf numFmtId="0" fontId="12" fillId="0" borderId="1" xfId="0" applyFont="1" applyBorder="1" applyAlignment="1">
      <alignment horizontal="center"/>
    </xf>
    <xf numFmtId="0" fontId="13" fillId="0" borderId="1" xfId="0" applyFont="1" applyBorder="1"/>
    <xf numFmtId="0" fontId="13" fillId="9" borderId="3" xfId="0" applyFont="1" applyFill="1" applyBorder="1" applyAlignment="1">
      <alignment horizontal="center" wrapText="1"/>
    </xf>
    <xf numFmtId="0" fontId="12" fillId="0" borderId="1" xfId="0" applyFont="1" applyFill="1" applyBorder="1" applyAlignment="1">
      <alignment horizontal="right"/>
    </xf>
    <xf numFmtId="0" fontId="12" fillId="6" borderId="9" xfId="0" applyFont="1" applyFill="1" applyBorder="1"/>
    <xf numFmtId="0" fontId="28" fillId="6" borderId="10" xfId="0" applyFont="1" applyFill="1" applyBorder="1" applyAlignment="1">
      <alignment horizontal="left"/>
    </xf>
    <xf numFmtId="0" fontId="28" fillId="6" borderId="12" xfId="0" applyFont="1" applyFill="1" applyBorder="1" applyAlignment="1">
      <alignment horizontal="left"/>
    </xf>
    <xf numFmtId="0" fontId="12" fillId="6" borderId="0" xfId="0" applyFont="1" applyFill="1" applyBorder="1"/>
    <xf numFmtId="0" fontId="13" fillId="7" borderId="5" xfId="0" applyFont="1" applyFill="1" applyBorder="1" applyAlignment="1">
      <alignment horizontal="left" vertical="center"/>
    </xf>
    <xf numFmtId="0" fontId="13" fillId="8" borderId="3" xfId="0" applyFont="1" applyFill="1" applyBorder="1"/>
    <xf numFmtId="0" fontId="12" fillId="8" borderId="10" xfId="0" applyFont="1" applyFill="1" applyBorder="1"/>
    <xf numFmtId="0" fontId="13" fillId="8" borderId="14" xfId="0" applyFont="1" applyFill="1" applyBorder="1"/>
    <xf numFmtId="0" fontId="13" fillId="6" borderId="10" xfId="0" applyFont="1" applyFill="1" applyBorder="1" applyAlignment="1">
      <alignment vertical="center"/>
    </xf>
    <xf numFmtId="0" fontId="13" fillId="8" borderId="8" xfId="0" applyFont="1" applyFill="1" applyBorder="1"/>
    <xf numFmtId="0" fontId="13" fillId="8" borderId="1" xfId="0" applyFont="1" applyFill="1" applyBorder="1"/>
    <xf numFmtId="0" fontId="13" fillId="6" borderId="12" xfId="0" applyFont="1" applyFill="1" applyBorder="1" applyAlignment="1">
      <alignment vertical="center"/>
    </xf>
    <xf numFmtId="0" fontId="13" fillId="9" borderId="32" xfId="0" applyFont="1" applyFill="1" applyBorder="1" applyAlignment="1">
      <alignment horizontal="center" wrapText="1"/>
    </xf>
    <xf numFmtId="0" fontId="12" fillId="0" borderId="20" xfId="0" applyFont="1" applyBorder="1" applyAlignment="1">
      <alignment horizontal="center"/>
    </xf>
    <xf numFmtId="0" fontId="13" fillId="0" borderId="0" xfId="0" applyFont="1" applyBorder="1" applyAlignment="1">
      <alignment horizontal="left" wrapText="1"/>
    </xf>
    <xf numFmtId="0" fontId="12" fillId="0" borderId="0" xfId="0" applyFont="1" applyAlignment="1">
      <alignment horizontal="center"/>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25" fillId="0" borderId="0" xfId="0" applyFont="1" applyAlignment="1"/>
    <xf numFmtId="0" fontId="25" fillId="0" borderId="0" xfId="0" applyFont="1"/>
    <xf numFmtId="0" fontId="13" fillId="6" borderId="1" xfId="0" applyFont="1" applyFill="1" applyBorder="1" applyAlignment="1">
      <alignment horizontal="left" vertical="center"/>
    </xf>
    <xf numFmtId="0" fontId="13" fillId="6" borderId="1" xfId="0" applyFont="1" applyFill="1" applyBorder="1" applyAlignment="1">
      <alignment horizontal="center" vertical="center"/>
    </xf>
    <xf numFmtId="0" fontId="12" fillId="0" borderId="0" xfId="0" applyFont="1" applyBorder="1"/>
    <xf numFmtId="0" fontId="12" fillId="0" borderId="0" xfId="0" applyFont="1" applyBorder="1" applyAlignment="1">
      <alignment horizontal="center"/>
    </xf>
    <xf numFmtId="0" fontId="12" fillId="0" borderId="0" xfId="0" applyFont="1" applyBorder="1" applyAlignment="1"/>
    <xf numFmtId="0" fontId="12" fillId="6" borderId="1" xfId="0" applyFont="1" applyFill="1" applyBorder="1" applyAlignment="1">
      <alignment horizontal="left" vertical="center"/>
    </xf>
    <xf numFmtId="0" fontId="13" fillId="3" borderId="11" xfId="0" applyFont="1" applyFill="1" applyBorder="1" applyAlignment="1">
      <alignment horizontal="left" vertical="center"/>
    </xf>
    <xf numFmtId="0" fontId="13" fillId="6" borderId="1" xfId="0" applyFont="1" applyFill="1" applyBorder="1" applyAlignment="1">
      <alignment vertical="center"/>
    </xf>
    <xf numFmtId="0" fontId="13" fillId="6" borderId="1" xfId="0" applyFont="1" applyFill="1" applyBorder="1" applyAlignment="1">
      <alignment horizontal="left" vertical="center" wrapText="1"/>
    </xf>
    <xf numFmtId="0" fontId="12" fillId="6" borderId="1" xfId="0" applyFont="1" applyFill="1" applyBorder="1"/>
    <xf numFmtId="0" fontId="13" fillId="6" borderId="1" xfId="0" applyFont="1" applyFill="1" applyBorder="1"/>
    <xf numFmtId="0" fontId="11" fillId="0" borderId="0" xfId="0" applyFont="1" applyAlignment="1">
      <alignment vertical="center"/>
    </xf>
    <xf numFmtId="0" fontId="25" fillId="0" borderId="0" xfId="0" applyFont="1" applyAlignment="1">
      <alignment vertical="top" wrapText="1"/>
    </xf>
    <xf numFmtId="0" fontId="13" fillId="6" borderId="1" xfId="0" applyFont="1" applyFill="1" applyBorder="1" applyAlignment="1">
      <alignment vertical="center" wrapText="1"/>
    </xf>
    <xf numFmtId="0" fontId="25" fillId="0" borderId="1" xfId="0" applyFont="1" applyBorder="1" applyAlignment="1">
      <alignment vertical="top" wrapText="1"/>
    </xf>
    <xf numFmtId="0" fontId="13" fillId="6" borderId="1" xfId="0" applyNumberFormat="1" applyFont="1" applyFill="1" applyBorder="1" applyAlignment="1" applyProtection="1">
      <alignment horizontal="left" vertical="center"/>
    </xf>
    <xf numFmtId="0" fontId="24" fillId="0" borderId="1" xfId="0" applyFont="1" applyBorder="1" applyAlignment="1">
      <alignment horizontal="left" vertical="top" wrapText="1"/>
    </xf>
    <xf numFmtId="0" fontId="31" fillId="0" borderId="1" xfId="1" applyFont="1" applyBorder="1" applyAlignment="1">
      <alignment vertical="top" wrapText="1"/>
    </xf>
    <xf numFmtId="0" fontId="13" fillId="6" borderId="1" xfId="0" applyFont="1" applyFill="1" applyBorder="1" applyAlignment="1"/>
    <xf numFmtId="0" fontId="13" fillId="10" borderId="7" xfId="0" applyFont="1" applyFill="1" applyBorder="1" applyAlignment="1">
      <alignment horizontal="center" wrapText="1"/>
    </xf>
    <xf numFmtId="0" fontId="25" fillId="0" borderId="7" xfId="0" applyFont="1" applyBorder="1" applyAlignment="1">
      <alignment vertical="top" wrapText="1"/>
    </xf>
    <xf numFmtId="0" fontId="24" fillId="0" borderId="1" xfId="0" applyFont="1" applyBorder="1" applyAlignment="1">
      <alignment vertical="center" wrapText="1"/>
    </xf>
    <xf numFmtId="0" fontId="13" fillId="6" borderId="2" xfId="0" applyFont="1" applyFill="1" applyBorder="1"/>
    <xf numFmtId="0" fontId="25" fillId="0" borderId="1" xfId="0" applyFont="1" applyBorder="1" applyAlignment="1">
      <alignment vertical="center" wrapText="1"/>
    </xf>
    <xf numFmtId="0" fontId="12" fillId="6" borderId="1" xfId="0" applyFont="1" applyFill="1" applyBorder="1" applyAlignment="1">
      <alignment horizontal="left" vertical="center" wrapText="1"/>
    </xf>
    <xf numFmtId="0" fontId="22" fillId="3" borderId="0" xfId="0" applyFont="1" applyFill="1" applyAlignment="1">
      <alignment horizontal="justify" vertical="top" wrapText="1"/>
    </xf>
    <xf numFmtId="0" fontId="18" fillId="0" borderId="0" xfId="0" applyFont="1" applyAlignment="1">
      <alignment horizontal="left"/>
    </xf>
    <xf numFmtId="0" fontId="19" fillId="0" borderId="0" xfId="0" applyFont="1" applyAlignment="1">
      <alignment horizontal="left"/>
    </xf>
    <xf numFmtId="0" fontId="22" fillId="15" borderId="0" xfId="0" applyFont="1" applyFill="1" applyAlignment="1">
      <alignment horizontal="left" vertical="top" wrapText="1"/>
    </xf>
    <xf numFmtId="0" fontId="20" fillId="3" borderId="0" xfId="0" applyFont="1" applyFill="1" applyAlignment="1">
      <alignment horizontal="center" vertical="top" wrapText="1"/>
    </xf>
    <xf numFmtId="0" fontId="21" fillId="16" borderId="0" xfId="0" applyFont="1" applyFill="1" applyAlignment="1">
      <alignment horizontal="center" vertical="top"/>
    </xf>
    <xf numFmtId="0" fontId="21" fillId="16" borderId="0" xfId="0" applyFont="1" applyFill="1" applyAlignment="1">
      <alignment horizontal="center" vertical="center"/>
    </xf>
    <xf numFmtId="0" fontId="22" fillId="3" borderId="0" xfId="0" applyFont="1" applyFill="1" applyAlignment="1">
      <alignment horizontal="justify" vertical="center" wrapText="1"/>
    </xf>
    <xf numFmtId="0" fontId="22" fillId="3" borderId="0" xfId="0" applyFont="1" applyFill="1" applyAlignment="1">
      <alignment horizontal="left" vertical="top" wrapText="1"/>
    </xf>
    <xf numFmtId="0" fontId="24" fillId="4" borderId="2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8" borderId="2" xfId="0" applyFont="1" applyFill="1" applyBorder="1" applyAlignment="1">
      <alignment vertical="center"/>
    </xf>
    <xf numFmtId="0" fontId="12" fillId="0" borderId="4" xfId="0" applyFont="1" applyBorder="1" applyAlignment="1">
      <alignment vertical="center"/>
    </xf>
    <xf numFmtId="0" fontId="13" fillId="8" borderId="2" xfId="0" applyFont="1" applyFill="1" applyBorder="1" applyAlignment="1">
      <alignment horizontal="left" vertical="center"/>
    </xf>
    <xf numFmtId="0" fontId="12" fillId="0" borderId="4" xfId="0" applyFont="1" applyBorder="1" applyAlignment="1">
      <alignment horizontal="left" vertical="center"/>
    </xf>
    <xf numFmtId="0" fontId="25" fillId="4" borderId="31"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14"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5555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4</xdr:row>
      <xdr:rowOff>0</xdr:rowOff>
    </xdr:from>
    <xdr:ext cx="0" cy="304709"/>
    <xdr:sp macro="" textlink="">
      <xdr:nvSpPr>
        <xdr:cNvPr id="2" name="AutoShape 1" descr="Zone de texte">
          <a:extLst>
            <a:ext uri="{FF2B5EF4-FFF2-40B4-BE49-F238E27FC236}">
              <a16:creationId xmlns:a16="http://schemas.microsoft.com/office/drawing/2014/main" xmlns="" id="{93B4A9E8-ABD3-463A-9E1D-F9BE94E5A3F0}"/>
            </a:ext>
          </a:extLst>
        </xdr:cNvPr>
        <xdr:cNvSpPr>
          <a:spLocks noChangeAspect="1" noChangeArrowheads="1"/>
        </xdr:cNvSpPr>
      </xdr:nvSpPr>
      <xdr:spPr bwMode="auto">
        <a:xfrm>
          <a:off x="32194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311150</xdr:colOff>
      <xdr:row>4</xdr:row>
      <xdr:rowOff>0</xdr:rowOff>
    </xdr:from>
    <xdr:ext cx="0" cy="304709"/>
    <xdr:sp macro="" textlink="">
      <xdr:nvSpPr>
        <xdr:cNvPr id="3" name="AutoShape 2" descr="data:image/png;base64,iVBORw0KGgoAAAANSUhEUgAAAVAAAARlCAYAAADvZ59gAAAAAXNSR0IArs4c6QAAAARnQU1BAACxjwv8YQUAAAAJcEhZcwAADsMAAA7DAcdvqGQAABD2SURBVHhe7dnPq6VzHMDxa2Nj5R+wtpS/wD8gLCwsLFn7kSgLpKSUv4A7sZAlJSkLslJIKQsLUnSRWYyh8fN23O+defLM45wzZ953KO7rU6+ac55zP/dbM717njN722a1Wj15eHh4fv+rw4Ph6M/Htr1+9OU3fty766EVwP/PA08dpfG6i4W8wlwK6MHN764+HI5eH9v2+sH91w7W/2KA/zo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lH/RK+99tHrv08/XXiuu9T64OgLKv+SGex5bfXfu/OqhM6+vvX61rvU+uHoCyo5uffj51U8//3L013pxluF64tW3jt9/4e33L3t/cuez+6vPvzm7uvHex49f77pvzG+//7G6/ZkXL7u+3Df//Jj5vnr28TumWXcGTjsBZQfT3d4UmBGWKSjTtZfe+WD1/mdfbgzoeNyerm3bN16PoM3juM583wjkJ18eXBbTC7/+trrpvqfz2ZdnGq+nndNnOO0ElB0s43H93Y8cB2d+Jze9N4/QZITq67PnNsZovm/52XWu9JkR1HM/XTi+Xs++jPgu5+K0EVB2sIzJuuBsC+iI2PJxe9O+KX5ffHv26J/QxVn+R9Fy39I8mvXsy/BOd6vLx39OMwFlB8sIDfNH6GFTQNe9v23fCNf80Xn6/nIK16bfM1leP8nZx+emGWcaURdQ/iKg7KDexQ3zx+npvW37lnd+y73r9s2N6M13n+Tsc+5A+TsBZQebonal7xGHEbB1j+Cb9i0Dudy7bt9kGc/hJGefW+4BAWUny7uvdTFZF6F1sRq27VvuGdemR/pN+6b3l/Ec6tnnph3bAstpJKDsaPoucsz8O8opLssZsRk/8/0PP669a9u0b3ltzBS/TftGFNfNdKdazz4/g3jydwLKP2jb43ZxrffByQgo/5BNj9vVtd4HJye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RXH9Dz+18dHgwjpsO21299/NnZ+/ff/PXu5868u3fXg08C/G/c8fBtl/J45TkK6C0jotEtl9YYY4wxxhgzzd7en1tQy+C0fFqeAAAAAElFTkSuQmCC">
          <a:extLst>
            <a:ext uri="{FF2B5EF4-FFF2-40B4-BE49-F238E27FC236}">
              <a16:creationId xmlns:a16="http://schemas.microsoft.com/office/drawing/2014/main" xmlns="" id="{E0D63BC6-6469-49C4-8AFA-C730136F10B5}"/>
            </a:ext>
          </a:extLst>
        </xdr:cNvPr>
        <xdr:cNvSpPr>
          <a:spLocks noChangeAspect="1" noChangeArrowheads="1"/>
        </xdr:cNvSpPr>
      </xdr:nvSpPr>
      <xdr:spPr bwMode="auto">
        <a:xfrm>
          <a:off x="353060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12700</xdr:colOff>
      <xdr:row>4</xdr:row>
      <xdr:rowOff>0</xdr:rowOff>
    </xdr:from>
    <xdr:ext cx="0" cy="304709"/>
    <xdr:sp macro="" textlink="">
      <xdr:nvSpPr>
        <xdr:cNvPr id="4" name="AutoShape 3" descr="Zone de texte">
          <a:extLst>
            <a:ext uri="{FF2B5EF4-FFF2-40B4-BE49-F238E27FC236}">
              <a16:creationId xmlns:a16="http://schemas.microsoft.com/office/drawing/2014/main" xmlns="" id="{2DC431AD-7937-4F38-8601-3F568DAD4DE2}"/>
            </a:ext>
          </a:extLst>
        </xdr:cNvPr>
        <xdr:cNvSpPr>
          <a:spLocks noChangeAspect="1" noChangeArrowheads="1"/>
        </xdr:cNvSpPr>
      </xdr:nvSpPr>
      <xdr:spPr bwMode="auto">
        <a:xfrm>
          <a:off x="38417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xdr:row>
      <xdr:rowOff>0</xdr:rowOff>
    </xdr:from>
    <xdr:ext cx="0" cy="304709"/>
    <xdr:sp macro="" textlink="">
      <xdr:nvSpPr>
        <xdr:cNvPr id="6" name="AutoShape 1" descr="Zone de texte">
          <a:extLst>
            <a:ext uri="{FF2B5EF4-FFF2-40B4-BE49-F238E27FC236}">
              <a16:creationId xmlns:a16="http://schemas.microsoft.com/office/drawing/2014/main" xmlns="" id="{7F89EA2C-0510-446E-9DB9-3944866E53F4}"/>
            </a:ext>
          </a:extLst>
        </xdr:cNvPr>
        <xdr:cNvSpPr>
          <a:spLocks noChangeAspect="1" noChangeArrowheads="1"/>
        </xdr:cNvSpPr>
      </xdr:nvSpPr>
      <xdr:spPr bwMode="auto">
        <a:xfrm>
          <a:off x="32194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311150</xdr:colOff>
      <xdr:row>4</xdr:row>
      <xdr:rowOff>0</xdr:rowOff>
    </xdr:from>
    <xdr:ext cx="0" cy="304709"/>
    <xdr:sp macro="" textlink="">
      <xdr:nvSpPr>
        <xdr:cNvPr id="7" name="AutoShape 2" descr="data:image/png;base64,iVBORw0KGgoAAAANSUhEUgAAAVAAAARlCAYAAADvZ59gAAAAAXNSR0IArs4c6QAAAARnQU1BAACxjwv8YQUAAAAJcEhZcwAADsMAAA7DAcdvqGQAABD2SURBVHhe7dnPq6VzHMDxa2Nj5R+wtpS/wD8gLCwsLFn7kSgLpKSUv4A7sZAlJSkLslJIKQsLUnSRWYyh8fN23O+defLM45wzZ953KO7rU6+ac55zP/dbM717njN722a1Wj15eHh4fv+rw4Ph6M/Htr1+9OU3fty766EVwP/PA08dpfG6i4W8wlwK6MHN764+HI5eH9v2+sH91w7W/2KA/zo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lH/RK+99tHrv08/XXiuu9T64OgLKv+SGex5bfXfu/OqhM6+vvX61rvU+uHoCyo5uffj51U8//3L013pxluF64tW3jt9/4e33L3t/cuez+6vPvzm7uvHex49f77pvzG+//7G6/ZkXL7u+3Df//Jj5vnr28TumWXcGTjsBZQfT3d4UmBGWKSjTtZfe+WD1/mdfbgzoeNyerm3bN16PoM3juM583wjkJ18eXBbTC7/+trrpvqfz2ZdnGq+nndNnOO0ElB0s43H93Y8cB2d+Jze9N4/QZITq67PnNsZovm/52XWu9JkR1HM/XTi+Xs++jPgu5+K0EVB2sIzJuuBsC+iI2PJxe9O+KX5ffHv26J/QxVn+R9Fy39I8mvXsy/BOd6vLx39OMwFlB8sIDfNH6GFTQNe9v23fCNf80Xn6/nIK16bfM1leP8nZx+emGWcaURdQ/iKg7KDexQ3zx+npvW37lnd+y73r9s2N6M13n+Tsc+5A+TsBZQebonal7xGHEbB1j+Cb9i0Dudy7bt9kGc/hJGefW+4BAWUny7uvdTFZF6F1sRq27VvuGdemR/pN+6b3l/Ec6tnnph3bAstpJKDsaPoucsz8O8opLssZsRk/8/0PP669a9u0b3ltzBS/TftGFNfNdKdazz4/g3jydwLKP2jb43ZxrffByQgo/5BNj9vVtd4HJye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RXH9Dz+18dHgwjpsO21299/NnZ+/ff/PXu5868u3fXg08C/G/c8fBtl/J45TkK6C0jotEtl9YYY4wxxhgzzd7en1tQy+C0fFqeAAAAAElFTkSuQmCC">
          <a:extLst>
            <a:ext uri="{FF2B5EF4-FFF2-40B4-BE49-F238E27FC236}">
              <a16:creationId xmlns:a16="http://schemas.microsoft.com/office/drawing/2014/main" xmlns="" id="{04644692-5525-4E24-B9B9-BD16DE82B11F}"/>
            </a:ext>
          </a:extLst>
        </xdr:cNvPr>
        <xdr:cNvSpPr>
          <a:spLocks noChangeAspect="1" noChangeArrowheads="1"/>
        </xdr:cNvSpPr>
      </xdr:nvSpPr>
      <xdr:spPr bwMode="auto">
        <a:xfrm>
          <a:off x="353060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12700</xdr:colOff>
      <xdr:row>4</xdr:row>
      <xdr:rowOff>0</xdr:rowOff>
    </xdr:from>
    <xdr:ext cx="0" cy="304709"/>
    <xdr:sp macro="" textlink="">
      <xdr:nvSpPr>
        <xdr:cNvPr id="8" name="AutoShape 3" descr="Zone de texte">
          <a:extLst>
            <a:ext uri="{FF2B5EF4-FFF2-40B4-BE49-F238E27FC236}">
              <a16:creationId xmlns:a16="http://schemas.microsoft.com/office/drawing/2014/main" xmlns="" id="{EFC2A7DC-7DCC-4D93-AC1F-C90DCB4DAE03}"/>
            </a:ext>
          </a:extLst>
        </xdr:cNvPr>
        <xdr:cNvSpPr>
          <a:spLocks noChangeAspect="1" noChangeArrowheads="1"/>
        </xdr:cNvSpPr>
      </xdr:nvSpPr>
      <xdr:spPr bwMode="auto">
        <a:xfrm>
          <a:off x="38417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361950</xdr:colOff>
      <xdr:row>1</xdr:row>
      <xdr:rowOff>69850</xdr:rowOff>
    </xdr:from>
    <xdr:to>
      <xdr:col>5</xdr:col>
      <xdr:colOff>266700</xdr:colOff>
      <xdr:row>6</xdr:row>
      <xdr:rowOff>146050</xdr:rowOff>
    </xdr:to>
    <xdr:pic>
      <xdr:nvPicPr>
        <xdr:cNvPr id="9" name="Image 13" descr="image001">
          <a:extLst>
            <a:ext uri="{FF2B5EF4-FFF2-40B4-BE49-F238E27FC236}">
              <a16:creationId xmlns:a16="http://schemas.microsoft.com/office/drawing/2014/main" xmlns="" id="{86394057-D462-460A-B64F-A145169F4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54000"/>
          <a:ext cx="19050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37688</xdr:colOff>
      <xdr:row>23</xdr:row>
      <xdr:rowOff>19051</xdr:rowOff>
    </xdr:from>
    <xdr:ext cx="2429287" cy="1459699"/>
    <xdr:pic>
      <xdr:nvPicPr>
        <xdr:cNvPr id="11" name="Image 10">
          <a:extLst>
            <a:ext uri="{FF2B5EF4-FFF2-40B4-BE49-F238E27FC236}">
              <a16:creationId xmlns:a16="http://schemas.microsoft.com/office/drawing/2014/main" xmlns="" id="{74734540-FC87-43C0-9827-44337954D4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338" y="5035551"/>
          <a:ext cx="2429287" cy="14596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place.sharepoint.com/Users/robin.bardeur/AppData/Local/Microsoft/Windows/INetCache/Content.Outlook/CSUP06BU/Lot1_Format_semantique_Consultation_V6.9%20Collec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in.bardeur/Documents/Format%20s&#233;mantique%20v11.3%20-%20Collec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 - Consultation"/>
      <sheetName val="B - Acheteur Public"/>
      <sheetName val="C - Opérateur Economique"/>
      <sheetName val="D - Questions Réponses"/>
      <sheetName val="E - Notification"/>
      <sheetName val="F - Registre"/>
      <sheetName val="Liste Enumér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onsultation"/>
      <sheetName val="Soumission"/>
      <sheetName val="Contrat"/>
      <sheetName val="Structure publique"/>
      <sheetName val="Structure privée"/>
      <sheetName val="Pièce-Jointe"/>
      <sheetName val="Registre"/>
      <sheetName val="Notification"/>
      <sheetName val="Liste Enumération"/>
      <sheetName val="Règles de ges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see.fr/fr/information/2028273" TargetMode="External"/><Relationship Id="rId2" Type="http://schemas.openxmlformats.org/officeDocument/2006/relationships/hyperlink" Target="https://www.insee.fr/fr/metadonnees/definition/c1057" TargetMode="External"/><Relationship Id="rId1" Type="http://schemas.openxmlformats.org/officeDocument/2006/relationships/hyperlink" Target="https://www.insee.fr/fr/information/2028129" TargetMode="External"/><Relationship Id="rId5" Type="http://schemas.openxmlformats.org/officeDocument/2006/relationships/printerSettings" Target="../printerSettings/printerSettings12.bin"/><Relationship Id="rId4" Type="http://schemas.openxmlformats.org/officeDocument/2006/relationships/hyperlink" Target="https://www.insee.fr/fr/information/21208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imap.ted.europa.eu/cpv" TargetMode="External"/><Relationship Id="rId2" Type="http://schemas.openxmlformats.org/officeDocument/2006/relationships/hyperlink" Target="https://simap.ted.europa.eu/cpv" TargetMode="External"/><Relationship Id="rId1" Type="http://schemas.openxmlformats.org/officeDocument/2006/relationships/hyperlink" Target="https://simap.ted.europa.eu/cpv" TargetMode="External"/><Relationship Id="rId5" Type="http://schemas.openxmlformats.org/officeDocument/2006/relationships/printerSettings" Target="../printerSettings/printerSettings3.bin"/><Relationship Id="rId4" Type="http://schemas.openxmlformats.org/officeDocument/2006/relationships/hyperlink" Target="https://simap.ted.europa.eu/cp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imap.ted.europa.eu/cpv" TargetMode="External"/><Relationship Id="rId7" Type="http://schemas.openxmlformats.org/officeDocument/2006/relationships/printerSettings" Target="../printerSettings/printerSettings5.bin"/><Relationship Id="rId2" Type="http://schemas.openxmlformats.org/officeDocument/2006/relationships/hyperlink" Target="https://www.insee.fr/fr/information/2028273" TargetMode="External"/><Relationship Id="rId1" Type="http://schemas.openxmlformats.org/officeDocument/2006/relationships/hyperlink" Target="https://www.insee.fr/fr/information/2028273" TargetMode="External"/><Relationship Id="rId6" Type="http://schemas.openxmlformats.org/officeDocument/2006/relationships/hyperlink" Target="https://simap.ted.europa.eu/cpv" TargetMode="External"/><Relationship Id="rId5" Type="http://schemas.openxmlformats.org/officeDocument/2006/relationships/hyperlink" Target="https://simap.ted.europa.eu/cpv" TargetMode="External"/><Relationship Id="rId4" Type="http://schemas.openxmlformats.org/officeDocument/2006/relationships/hyperlink" Target="https://simap.ted.europa.eu/cp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nsee.fr/fr/information/2120875" TargetMode="External"/><Relationship Id="rId1" Type="http://schemas.openxmlformats.org/officeDocument/2006/relationships/hyperlink" Target="https://www.insee.fr/fr/information/2028273"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nsee.fr/fr/information/2120875" TargetMode="External"/><Relationship Id="rId1" Type="http://schemas.openxmlformats.org/officeDocument/2006/relationships/hyperlink" Target="https://www.insee.fr/fr/information/202827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see.fr/fr/information/20282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showGridLines="0" tabSelected="1" zoomScale="85" workbookViewId="0">
      <selection activeCell="C5" sqref="C5"/>
    </sheetView>
  </sheetViews>
  <sheetFormatPr baseColWidth="10" defaultColWidth="10.85546875" defaultRowHeight="15" x14ac:dyDescent="0.25"/>
  <cols>
    <col min="2" max="2" width="10.85546875" style="15"/>
    <col min="3" max="3" width="17.5703125" customWidth="1"/>
    <col min="4" max="4" width="20.7109375" customWidth="1"/>
    <col min="5" max="5" width="39.7109375" customWidth="1"/>
  </cols>
  <sheetData>
    <row r="2" spans="1:5" x14ac:dyDescent="0.25">
      <c r="C2" s="26"/>
      <c r="D2" s="39" t="s">
        <v>1517</v>
      </c>
      <c r="E2" s="26"/>
    </row>
    <row r="3" spans="1:5" x14ac:dyDescent="0.25">
      <c r="B3" s="33"/>
      <c r="C3" s="33"/>
      <c r="D3" s="33"/>
      <c r="E3" s="33"/>
    </row>
    <row r="4" spans="1:5" ht="15.75" thickBot="1" x14ac:dyDescent="0.3">
      <c r="A4" s="3"/>
      <c r="B4" s="37" t="s">
        <v>1515</v>
      </c>
      <c r="C4" s="37" t="s">
        <v>1512</v>
      </c>
      <c r="D4" s="38" t="s">
        <v>1513</v>
      </c>
      <c r="E4" s="38" t="s">
        <v>1514</v>
      </c>
    </row>
    <row r="5" spans="1:5" s="15" customFormat="1" x14ac:dyDescent="0.25">
      <c r="A5" s="3"/>
      <c r="B5" s="29">
        <v>1</v>
      </c>
      <c r="C5" s="30">
        <v>44228</v>
      </c>
      <c r="D5" s="28" t="s">
        <v>1516</v>
      </c>
      <c r="E5" s="28" t="s">
        <v>1532</v>
      </c>
    </row>
    <row r="6" spans="1:5" s="15" customFormat="1" x14ac:dyDescent="0.25">
      <c r="A6" s="3"/>
      <c r="B6" s="27"/>
      <c r="C6" s="34"/>
      <c r="D6" s="27"/>
      <c r="E6" s="27"/>
    </row>
    <row r="7" spans="1:5" s="15" customFormat="1" x14ac:dyDescent="0.25">
      <c r="A7" s="3"/>
      <c r="B7" s="27"/>
      <c r="C7" s="34"/>
      <c r="D7" s="27"/>
      <c r="E7" s="27"/>
    </row>
    <row r="8" spans="1:5" s="15" customFormat="1" x14ac:dyDescent="0.25">
      <c r="A8" s="3"/>
      <c r="B8" s="36"/>
      <c r="C8" s="35"/>
      <c r="D8" s="36"/>
      <c r="E8" s="36"/>
    </row>
    <row r="9" spans="1:5" s="15" customFormat="1" x14ac:dyDescent="0.25">
      <c r="A9" s="3"/>
      <c r="B9" s="36"/>
      <c r="C9" s="35"/>
      <c r="D9" s="36"/>
      <c r="E9" s="36"/>
    </row>
    <row r="10" spans="1:5" s="15" customFormat="1" x14ac:dyDescent="0.25">
      <c r="A10" s="3"/>
      <c r="B10" s="36"/>
      <c r="C10" s="35"/>
      <c r="D10" s="36"/>
      <c r="E10" s="36"/>
    </row>
    <row r="11" spans="1:5" s="15" customFormat="1" x14ac:dyDescent="0.25">
      <c r="A11" s="3"/>
      <c r="B11" s="36"/>
      <c r="C11" s="35"/>
      <c r="D11" s="36"/>
      <c r="E11" s="36"/>
    </row>
    <row r="12" spans="1:5" s="15" customFormat="1" x14ac:dyDescent="0.25">
      <c r="A12" s="3"/>
      <c r="B12" s="36"/>
      <c r="C12" s="35"/>
      <c r="D12" s="36"/>
      <c r="E12" s="36"/>
    </row>
    <row r="13" spans="1:5" s="15" customFormat="1" x14ac:dyDescent="0.25">
      <c r="A13" s="3"/>
      <c r="B13" s="36"/>
      <c r="C13" s="35"/>
      <c r="D13" s="36"/>
      <c r="E13" s="36"/>
    </row>
    <row r="14" spans="1:5" s="15" customFormat="1" x14ac:dyDescent="0.25">
      <c r="A14" s="3"/>
      <c r="B14" s="36"/>
      <c r="C14" s="35"/>
      <c r="D14" s="36"/>
      <c r="E14" s="36"/>
    </row>
    <row r="15" spans="1:5" x14ac:dyDescent="0.25">
      <c r="A15" s="3"/>
      <c r="B15" s="31"/>
      <c r="C15" s="32"/>
      <c r="D15" s="31"/>
      <c r="E15" s="3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zoomScale="70" zoomScaleNormal="70" workbookViewId="0">
      <pane xSplit="7" ySplit="6" topLeftCell="H7" activePane="bottomRight" state="frozen"/>
      <selection activeCell="L23" sqref="L23"/>
      <selection pane="topRight" activeCell="L23" sqref="L23"/>
      <selection pane="bottomLeft" activeCell="L23" sqref="L23"/>
      <selection pane="bottomRight" activeCell="B2" sqref="B2"/>
    </sheetView>
  </sheetViews>
  <sheetFormatPr baseColWidth="10" defaultColWidth="11.42578125" defaultRowHeight="15" x14ac:dyDescent="0.25"/>
  <cols>
    <col min="1" max="1" width="2.5703125" customWidth="1"/>
    <col min="2" max="2" width="10.5703125" customWidth="1"/>
    <col min="3" max="3" width="9.5703125" customWidth="1"/>
    <col min="4" max="4" width="7.5703125" customWidth="1"/>
    <col min="5" max="5" width="9.5703125" customWidth="1"/>
    <col min="6" max="6" width="15.5703125" customWidth="1"/>
    <col min="7" max="7" width="28.85546875" style="15" customWidth="1"/>
    <col min="8" max="8" width="12.42578125" customWidth="1"/>
    <col min="9" max="9" width="12.28515625" customWidth="1"/>
    <col min="10" max="10" width="10.5703125" customWidth="1"/>
    <col min="11" max="11" width="11.140625" customWidth="1"/>
    <col min="12" max="12" width="17.42578125" customWidth="1"/>
  </cols>
  <sheetData>
    <row r="1" spans="2:12" ht="14.45" customHeight="1" x14ac:dyDescent="0.25">
      <c r="B1" s="15"/>
      <c r="C1" s="15"/>
      <c r="D1" s="15"/>
      <c r="E1" s="15"/>
      <c r="F1" s="15"/>
      <c r="H1" s="15"/>
      <c r="I1" s="15"/>
      <c r="J1" s="15"/>
      <c r="K1" s="15"/>
      <c r="L1" s="15"/>
    </row>
    <row r="2" spans="2:12" ht="14.45" customHeight="1" x14ac:dyDescent="0.25">
      <c r="B2" s="19" t="s">
        <v>958</v>
      </c>
      <c r="C2" s="2"/>
      <c r="D2" s="15"/>
      <c r="E2" s="16"/>
      <c r="F2" s="16"/>
      <c r="G2" s="16"/>
      <c r="H2" s="15"/>
      <c r="I2" s="5"/>
      <c r="J2" s="5"/>
      <c r="K2" s="15"/>
      <c r="L2" s="16"/>
    </row>
    <row r="3" spans="2:12" ht="14.45" customHeight="1" thickBot="1" x14ac:dyDescent="0.3">
      <c r="B3" s="15"/>
      <c r="C3" s="15"/>
      <c r="D3" s="15"/>
      <c r="E3" s="15"/>
      <c r="F3" s="15"/>
      <c r="H3" s="15"/>
      <c r="I3" s="5"/>
      <c r="J3" s="5"/>
      <c r="K3" s="15"/>
      <c r="L3" s="16"/>
    </row>
    <row r="4" spans="2:12" s="15" customFormat="1" ht="33" customHeight="1" x14ac:dyDescent="0.25">
      <c r="B4" s="446" t="s">
        <v>1</v>
      </c>
      <c r="C4" s="437" t="s">
        <v>2</v>
      </c>
      <c r="D4" s="448" t="s">
        <v>3</v>
      </c>
      <c r="E4" s="448"/>
      <c r="F4" s="448"/>
      <c r="G4" s="448"/>
      <c r="H4" s="454" t="s">
        <v>4</v>
      </c>
      <c r="I4" s="437" t="s">
        <v>5</v>
      </c>
      <c r="J4" s="437" t="s">
        <v>6</v>
      </c>
      <c r="K4" s="440" t="s">
        <v>7</v>
      </c>
      <c r="L4" s="443" t="s">
        <v>8</v>
      </c>
    </row>
    <row r="5" spans="2:12" s="15" customFormat="1" ht="11.1" customHeight="1" x14ac:dyDescent="0.25">
      <c r="B5" s="447"/>
      <c r="C5" s="438"/>
      <c r="D5" s="449"/>
      <c r="E5" s="449"/>
      <c r="F5" s="449"/>
      <c r="G5" s="449"/>
      <c r="H5" s="455"/>
      <c r="I5" s="438"/>
      <c r="J5" s="438"/>
      <c r="K5" s="441"/>
      <c r="L5" s="444"/>
    </row>
    <row r="6" spans="2:12" s="20" customFormat="1" ht="18.95" customHeight="1" x14ac:dyDescent="0.25">
      <c r="B6" s="53" t="s">
        <v>9</v>
      </c>
      <c r="C6" s="439"/>
      <c r="D6" s="54" t="s">
        <v>10</v>
      </c>
      <c r="E6" s="54" t="s">
        <v>11</v>
      </c>
      <c r="F6" s="54" t="s">
        <v>12</v>
      </c>
      <c r="G6" s="54" t="s">
        <v>13</v>
      </c>
      <c r="H6" s="456"/>
      <c r="I6" s="439"/>
      <c r="J6" s="439"/>
      <c r="K6" s="442"/>
      <c r="L6" s="445"/>
    </row>
    <row r="7" spans="2:12" ht="14.45" customHeight="1" x14ac:dyDescent="0.25">
      <c r="B7" s="192">
        <v>1</v>
      </c>
      <c r="C7" s="239" t="s">
        <v>18</v>
      </c>
      <c r="D7" s="373" t="s">
        <v>416</v>
      </c>
      <c r="E7" s="345"/>
      <c r="F7" s="345"/>
      <c r="G7" s="318"/>
      <c r="H7" s="143" t="s">
        <v>16</v>
      </c>
      <c r="I7" s="114" t="s">
        <v>20</v>
      </c>
      <c r="J7" s="128">
        <v>32</v>
      </c>
      <c r="K7" s="144"/>
      <c r="L7" s="61" t="s">
        <v>21</v>
      </c>
    </row>
    <row r="8" spans="2:12" s="15" customFormat="1" ht="14.1" customHeight="1" x14ac:dyDescent="0.25">
      <c r="B8" s="192" t="s">
        <v>127</v>
      </c>
      <c r="C8" s="239" t="s">
        <v>352</v>
      </c>
      <c r="D8" s="337" t="s">
        <v>353</v>
      </c>
      <c r="E8" s="338"/>
      <c r="F8" s="338"/>
      <c r="G8" s="339"/>
      <c r="H8" s="143" t="s">
        <v>43</v>
      </c>
      <c r="I8" s="114" t="s">
        <v>20</v>
      </c>
      <c r="J8" s="205">
        <v>32</v>
      </c>
      <c r="K8" s="144"/>
      <c r="L8" s="196" t="s">
        <v>354</v>
      </c>
    </row>
    <row r="9" spans="2:12" s="15" customFormat="1" ht="14.45" customHeight="1" x14ac:dyDescent="0.25">
      <c r="B9" s="192">
        <v>1</v>
      </c>
      <c r="C9" s="239" t="s">
        <v>959</v>
      </c>
      <c r="D9" s="337" t="s">
        <v>960</v>
      </c>
      <c r="E9" s="338"/>
      <c r="F9" s="338"/>
      <c r="G9" s="339"/>
      <c r="H9" s="143" t="s">
        <v>16</v>
      </c>
      <c r="I9" s="114" t="s">
        <v>20</v>
      </c>
      <c r="J9" s="128">
        <v>32</v>
      </c>
      <c r="K9" s="144"/>
      <c r="L9" s="61" t="s">
        <v>961</v>
      </c>
    </row>
    <row r="10" spans="2:12" ht="14.45" customHeight="1" x14ac:dyDescent="0.25">
      <c r="B10" s="192">
        <v>1</v>
      </c>
      <c r="C10" s="239" t="s">
        <v>962</v>
      </c>
      <c r="D10" s="337" t="s">
        <v>963</v>
      </c>
      <c r="E10" s="338"/>
      <c r="F10" s="338"/>
      <c r="G10" s="339"/>
      <c r="H10" s="143" t="s">
        <v>16</v>
      </c>
      <c r="I10" s="114" t="s">
        <v>20</v>
      </c>
      <c r="J10" s="128">
        <v>32</v>
      </c>
      <c r="K10" s="144"/>
      <c r="L10" s="61" t="s">
        <v>964</v>
      </c>
    </row>
    <row r="11" spans="2:12" ht="14.45" customHeight="1" x14ac:dyDescent="0.25">
      <c r="B11" s="192" t="s">
        <v>127</v>
      </c>
      <c r="C11" s="239" t="s">
        <v>965</v>
      </c>
      <c r="D11" s="337" t="s">
        <v>966</v>
      </c>
      <c r="E11" s="338"/>
      <c r="F11" s="338"/>
      <c r="G11" s="339"/>
      <c r="H11" s="143" t="s">
        <v>16</v>
      </c>
      <c r="I11" s="114" t="s">
        <v>20</v>
      </c>
      <c r="J11" s="128">
        <v>32</v>
      </c>
      <c r="K11" s="144"/>
      <c r="L11" s="61" t="s">
        <v>967</v>
      </c>
    </row>
    <row r="12" spans="2:12" ht="14.45" customHeight="1" x14ac:dyDescent="0.25">
      <c r="B12" s="192" t="s">
        <v>127</v>
      </c>
      <c r="C12" s="239" t="s">
        <v>346</v>
      </c>
      <c r="D12" s="337" t="s">
        <v>347</v>
      </c>
      <c r="E12" s="338"/>
      <c r="F12" s="338"/>
      <c r="G12" s="339"/>
      <c r="H12" s="143" t="s">
        <v>43</v>
      </c>
      <c r="I12" s="114" t="s">
        <v>20</v>
      </c>
      <c r="J12" s="128">
        <v>50</v>
      </c>
      <c r="K12" s="144"/>
      <c r="L12" s="290" t="s">
        <v>968</v>
      </c>
    </row>
    <row r="13" spans="2:12" ht="14.45" customHeight="1" x14ac:dyDescent="0.25">
      <c r="B13" s="192">
        <v>1</v>
      </c>
      <c r="C13" s="239" t="s">
        <v>969</v>
      </c>
      <c r="D13" s="337" t="s">
        <v>970</v>
      </c>
      <c r="E13" s="338"/>
      <c r="F13" s="338"/>
      <c r="G13" s="339"/>
      <c r="H13" s="143" t="s">
        <v>16</v>
      </c>
      <c r="I13" s="114" t="s">
        <v>37</v>
      </c>
      <c r="J13" s="144"/>
      <c r="K13" s="397" t="str">
        <f>'Liste Enumération'!F207</f>
        <v>Notification de retrait; Notification de modification; Notification d'attribution; Notification de rejet; Courrier de notification; Autre</v>
      </c>
      <c r="L13" s="61" t="s">
        <v>971</v>
      </c>
    </row>
    <row r="14" spans="2:12" ht="14.45" customHeight="1" x14ac:dyDescent="0.25">
      <c r="B14" s="192">
        <v>1</v>
      </c>
      <c r="C14" s="239" t="s">
        <v>972</v>
      </c>
      <c r="D14" s="337" t="s">
        <v>588</v>
      </c>
      <c r="E14" s="338"/>
      <c r="F14" s="338"/>
      <c r="G14" s="339"/>
      <c r="H14" s="143" t="s">
        <v>16</v>
      </c>
      <c r="I14" s="205" t="s">
        <v>58</v>
      </c>
      <c r="J14" s="202" t="s">
        <v>59</v>
      </c>
      <c r="K14" s="144"/>
      <c r="L14" s="61" t="s">
        <v>973</v>
      </c>
    </row>
    <row r="15" spans="2:12" ht="14.45" customHeight="1" thickBot="1" x14ac:dyDescent="0.3">
      <c r="B15" s="374">
        <v>1</v>
      </c>
      <c r="C15" s="375" t="s">
        <v>974</v>
      </c>
      <c r="D15" s="376" t="s">
        <v>975</v>
      </c>
      <c r="E15" s="377"/>
      <c r="F15" s="377"/>
      <c r="G15" s="378"/>
      <c r="H15" s="248" t="s">
        <v>16</v>
      </c>
      <c r="I15" s="249" t="s">
        <v>948</v>
      </c>
      <c r="J15" s="251"/>
      <c r="K15" s="251"/>
      <c r="L15" s="191" t="s">
        <v>976</v>
      </c>
    </row>
    <row r="16" spans="2:12" ht="14.45" customHeight="1" x14ac:dyDescent="0.25">
      <c r="B16" s="15"/>
      <c r="C16" s="15"/>
      <c r="D16" s="15"/>
      <c r="E16" s="15"/>
      <c r="F16" s="15"/>
      <c r="H16" s="15"/>
      <c r="I16" s="15"/>
      <c r="J16" s="15"/>
      <c r="K16" s="15"/>
      <c r="L16" s="15"/>
    </row>
    <row r="17" spans="2:12" ht="14.45" customHeight="1" x14ac:dyDescent="0.25">
      <c r="B17" s="15"/>
      <c r="C17" s="15"/>
      <c r="D17" s="15"/>
      <c r="E17" s="15"/>
      <c r="F17" s="15"/>
      <c r="H17" s="15"/>
      <c r="I17" s="15"/>
      <c r="J17" s="15"/>
      <c r="K17" s="15"/>
      <c r="L17" s="15"/>
    </row>
    <row r="18" spans="2:12" ht="14.45" customHeight="1" x14ac:dyDescent="0.25">
      <c r="B18" s="15"/>
      <c r="C18" s="15"/>
      <c r="D18" s="15"/>
      <c r="E18" s="15"/>
      <c r="F18" s="15"/>
      <c r="H18" s="15"/>
      <c r="I18" s="15"/>
      <c r="J18" s="15"/>
      <c r="K18" s="15"/>
      <c r="L18" s="15"/>
    </row>
    <row r="19" spans="2:12" ht="14.45" customHeight="1" x14ac:dyDescent="0.25">
      <c r="B19" s="15"/>
      <c r="C19" s="15"/>
      <c r="D19" s="15"/>
      <c r="E19" s="15"/>
      <c r="F19" s="15"/>
      <c r="H19" s="15"/>
      <c r="I19" s="15"/>
      <c r="J19" s="15"/>
      <c r="K19" s="15"/>
      <c r="L19" s="15"/>
    </row>
    <row r="20" spans="2:12" ht="14.45" customHeight="1" x14ac:dyDescent="0.25">
      <c r="B20" s="15"/>
      <c r="C20" s="15"/>
      <c r="D20" s="15"/>
      <c r="E20" s="15"/>
      <c r="F20" s="15"/>
      <c r="H20" s="15"/>
      <c r="I20" s="15"/>
      <c r="J20" s="15"/>
      <c r="K20" s="15"/>
      <c r="L20" s="15"/>
    </row>
    <row r="21" spans="2:12" ht="14.45" customHeight="1" x14ac:dyDescent="0.25">
      <c r="B21" s="15"/>
      <c r="C21" s="15"/>
      <c r="D21" s="15"/>
      <c r="E21" s="15"/>
      <c r="F21" s="15"/>
      <c r="H21" s="15"/>
      <c r="I21" s="15"/>
      <c r="J21" s="15"/>
      <c r="K21" s="15"/>
      <c r="L21" s="15"/>
    </row>
    <row r="22" spans="2:12" ht="14.45" customHeight="1" x14ac:dyDescent="0.25">
      <c r="B22" s="15"/>
      <c r="C22" s="15"/>
      <c r="D22" s="15"/>
      <c r="E22" s="15"/>
      <c r="F22" s="15"/>
      <c r="H22" s="15"/>
      <c r="I22" s="15"/>
      <c r="J22" s="15"/>
      <c r="K22" s="15"/>
      <c r="L22" s="15"/>
    </row>
    <row r="23" spans="2:12" ht="14.45" customHeight="1" x14ac:dyDescent="0.25">
      <c r="B23" s="15"/>
      <c r="C23" s="15"/>
      <c r="D23" s="15"/>
      <c r="E23" s="15"/>
      <c r="F23" s="15"/>
      <c r="H23" s="15"/>
      <c r="I23" s="15"/>
      <c r="J23" s="15"/>
      <c r="K23" s="15"/>
      <c r="L23" s="15"/>
    </row>
    <row r="24" spans="2:12" ht="14.45" customHeight="1" x14ac:dyDescent="0.25">
      <c r="B24" s="15"/>
      <c r="C24" s="15"/>
      <c r="D24" s="15"/>
      <c r="E24" s="15"/>
      <c r="F24" s="15"/>
      <c r="H24" s="15"/>
      <c r="I24" s="15"/>
      <c r="J24" s="15"/>
      <c r="K24" s="15"/>
      <c r="L24" s="15"/>
    </row>
    <row r="25" spans="2:12" ht="14.45" customHeight="1" x14ac:dyDescent="0.25">
      <c r="B25" s="15"/>
      <c r="C25" s="15"/>
      <c r="D25" s="15"/>
      <c r="E25" s="15"/>
      <c r="F25" s="15"/>
      <c r="H25" s="15"/>
      <c r="I25" s="15"/>
      <c r="J25" s="15"/>
      <c r="K25" s="15"/>
      <c r="L25" s="15"/>
    </row>
    <row r="26" spans="2:12" ht="14.45" customHeight="1" x14ac:dyDescent="0.25">
      <c r="B26" s="15"/>
      <c r="C26" s="15"/>
      <c r="D26" s="15"/>
      <c r="E26" s="15"/>
      <c r="F26" s="15"/>
      <c r="H26" s="15"/>
      <c r="I26" s="15"/>
      <c r="J26" s="15"/>
      <c r="K26" s="15"/>
      <c r="L26" s="15"/>
    </row>
    <row r="27" spans="2:12" ht="14.45" customHeight="1" x14ac:dyDescent="0.25">
      <c r="B27" s="15"/>
      <c r="C27" s="15"/>
      <c r="D27" s="15"/>
      <c r="E27" s="15"/>
      <c r="F27" s="15"/>
      <c r="H27" s="15"/>
      <c r="I27" s="15"/>
      <c r="J27" s="15"/>
      <c r="K27" s="15"/>
      <c r="L27" s="15"/>
    </row>
    <row r="28" spans="2:12" ht="14.45" customHeight="1" x14ac:dyDescent="0.25">
      <c r="B28" s="15"/>
      <c r="C28" s="15"/>
      <c r="D28" s="15"/>
      <c r="E28" s="15"/>
      <c r="F28" s="15"/>
      <c r="H28" s="15"/>
      <c r="I28" s="15"/>
      <c r="J28" s="15"/>
      <c r="K28" s="15"/>
      <c r="L28" s="15"/>
    </row>
    <row r="29" spans="2:12" ht="14.45" customHeight="1" x14ac:dyDescent="0.25">
      <c r="B29" s="15"/>
      <c r="C29" s="15"/>
      <c r="D29" s="15"/>
      <c r="E29" s="15"/>
      <c r="F29" s="15"/>
      <c r="H29" s="15"/>
      <c r="I29" s="15"/>
      <c r="J29" s="15"/>
      <c r="K29" s="15"/>
      <c r="L29" s="15"/>
    </row>
    <row r="30" spans="2:12" ht="14.45" customHeight="1" x14ac:dyDescent="0.25">
      <c r="B30" s="15"/>
      <c r="C30" s="15"/>
      <c r="D30" s="15"/>
      <c r="E30" s="15"/>
      <c r="F30" s="15"/>
      <c r="H30" s="15"/>
      <c r="I30" s="15"/>
      <c r="J30" s="15"/>
      <c r="K30" s="15"/>
      <c r="L30" s="15"/>
    </row>
    <row r="31" spans="2:12" ht="14.45" customHeight="1" x14ac:dyDescent="0.25">
      <c r="B31" s="15"/>
      <c r="C31" s="15"/>
      <c r="D31" s="15"/>
      <c r="E31" s="15"/>
      <c r="F31" s="15"/>
      <c r="H31" s="15"/>
      <c r="I31" s="15"/>
      <c r="J31" s="15"/>
      <c r="K31" s="15"/>
      <c r="L31" s="15"/>
    </row>
    <row r="32" spans="2:12" ht="14.45" customHeight="1" x14ac:dyDescent="0.25">
      <c r="B32" s="15"/>
      <c r="C32" s="15"/>
      <c r="D32" s="15"/>
      <c r="E32" s="15"/>
      <c r="F32" s="15"/>
      <c r="H32" s="15"/>
      <c r="I32" s="15"/>
      <c r="J32" s="15"/>
      <c r="K32" s="15"/>
      <c r="L32" s="15"/>
    </row>
    <row r="33" spans="2:12" ht="14.45" customHeight="1" x14ac:dyDescent="0.25">
      <c r="B33" s="15"/>
      <c r="C33" s="15"/>
      <c r="D33" s="15"/>
      <c r="E33" s="15"/>
      <c r="F33" s="15"/>
      <c r="H33" s="15"/>
      <c r="I33" s="15"/>
      <c r="J33" s="15"/>
      <c r="K33" s="15"/>
      <c r="L33" s="15"/>
    </row>
  </sheetData>
  <autoFilter ref="B6:L15"/>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3"/>
  <sheetViews>
    <sheetView topLeftCell="B3" zoomScale="70" zoomScaleNormal="70" workbookViewId="0">
      <selection activeCell="D7" sqref="D7"/>
    </sheetView>
  </sheetViews>
  <sheetFormatPr baseColWidth="10" defaultColWidth="11.42578125" defaultRowHeight="15" x14ac:dyDescent="0.25"/>
  <cols>
    <col min="1" max="1" width="1.7109375" style="25" customWidth="1"/>
    <col min="2" max="2" width="38.5703125" style="25" customWidth="1"/>
    <col min="3" max="3" width="37.42578125" style="25" customWidth="1"/>
    <col min="4" max="4" width="69.42578125" style="25" customWidth="1"/>
    <col min="5" max="5" width="9.140625" style="398" customWidth="1"/>
    <col min="6" max="6" width="7" style="360" customWidth="1"/>
    <col min="7" max="16384" width="11.42578125" style="25"/>
  </cols>
  <sheetData>
    <row r="1" spans="2:6" ht="14.45" customHeight="1" x14ac:dyDescent="0.25"/>
    <row r="2" spans="2:6" ht="14.45" customHeight="1" x14ac:dyDescent="0.25">
      <c r="B2" s="24" t="s">
        <v>977</v>
      </c>
    </row>
    <row r="3" spans="2:6" ht="14.45" customHeight="1" x14ac:dyDescent="0.25"/>
    <row r="4" spans="2:6" s="402" customFormat="1" ht="18.95" customHeight="1" x14ac:dyDescent="0.2">
      <c r="B4" s="399" t="s">
        <v>40</v>
      </c>
      <c r="C4" s="399" t="s">
        <v>978</v>
      </c>
      <c r="D4" s="399" t="s">
        <v>979</v>
      </c>
      <c r="E4" s="400" t="s">
        <v>980</v>
      </c>
      <c r="F4" s="401"/>
    </row>
    <row r="5" spans="2:6" x14ac:dyDescent="0.25">
      <c r="B5" s="403" t="s">
        <v>981</v>
      </c>
      <c r="C5" s="403" t="s">
        <v>36</v>
      </c>
      <c r="D5" s="403" t="s">
        <v>1531</v>
      </c>
      <c r="E5" s="404" t="s">
        <v>982</v>
      </c>
      <c r="F5" s="360" t="str">
        <f>CONCATENATE(D5,"; ",D6,"; ",D7,"; ",D8,"; ",D9,"; ",D10,"; ",D11)</f>
        <v>Marché; Marché de partenariat; Concession de travaux; Concession de service; Délégation de service public; Marché Défense ou Sécurité; Concession Défense ou Sécurité</v>
      </c>
    </row>
    <row r="6" spans="2:6" x14ac:dyDescent="0.25">
      <c r="B6" s="403" t="s">
        <v>981</v>
      </c>
      <c r="C6" s="403" t="s">
        <v>36</v>
      </c>
      <c r="D6" s="403" t="s">
        <v>1250</v>
      </c>
      <c r="E6" s="404" t="s">
        <v>983</v>
      </c>
    </row>
    <row r="7" spans="2:6" x14ac:dyDescent="0.25">
      <c r="B7" s="403" t="s">
        <v>981</v>
      </c>
      <c r="C7" s="403" t="s">
        <v>36</v>
      </c>
      <c r="D7" s="403" t="s">
        <v>984</v>
      </c>
      <c r="E7" s="404" t="s">
        <v>985</v>
      </c>
    </row>
    <row r="8" spans="2:6" x14ac:dyDescent="0.25">
      <c r="B8" s="403" t="s">
        <v>981</v>
      </c>
      <c r="C8" s="403" t="s">
        <v>36</v>
      </c>
      <c r="D8" s="403" t="s">
        <v>986</v>
      </c>
      <c r="E8" s="404" t="s">
        <v>987</v>
      </c>
    </row>
    <row r="9" spans="2:6" x14ac:dyDescent="0.25">
      <c r="B9" s="403" t="s">
        <v>981</v>
      </c>
      <c r="C9" s="403" t="s">
        <v>36</v>
      </c>
      <c r="D9" s="403" t="s">
        <v>988</v>
      </c>
      <c r="E9" s="404" t="s">
        <v>989</v>
      </c>
    </row>
    <row r="10" spans="2:6" x14ac:dyDescent="0.25">
      <c r="B10" s="403" t="s">
        <v>981</v>
      </c>
      <c r="C10" s="403" t="s">
        <v>36</v>
      </c>
      <c r="D10" s="403" t="s">
        <v>990</v>
      </c>
      <c r="E10" s="404" t="s">
        <v>991</v>
      </c>
    </row>
    <row r="11" spans="2:6" x14ac:dyDescent="0.25">
      <c r="B11" s="403" t="s">
        <v>981</v>
      </c>
      <c r="C11" s="403" t="s">
        <v>36</v>
      </c>
      <c r="D11" s="403" t="s">
        <v>992</v>
      </c>
      <c r="E11" s="404" t="s">
        <v>993</v>
      </c>
    </row>
    <row r="12" spans="2:6" s="405" customFormat="1" ht="8.1" customHeight="1" x14ac:dyDescent="0.25">
      <c r="E12" s="406"/>
      <c r="F12" s="407"/>
    </row>
    <row r="13" spans="2:6" x14ac:dyDescent="0.25">
      <c r="B13" s="403" t="s">
        <v>981</v>
      </c>
      <c r="C13" s="403" t="s">
        <v>45</v>
      </c>
      <c r="D13" s="403" t="s">
        <v>994</v>
      </c>
      <c r="E13" s="404" t="s">
        <v>982</v>
      </c>
      <c r="F13" s="360" t="str">
        <f>CONCATENATE(D13,"; ",D14,"; ",D15,"; ",D16,"; ",D17,"; ",D18,"; ",D19)</f>
        <v>Procédure adaptée ouverte; Procédure adaptée restreinte; Appel d'offres ouvert; Appel d'offres restreint; Procédure avec négociation; Marché public sans publicité ni mise en concurrence préalable; Dialogue compétitif</v>
      </c>
    </row>
    <row r="14" spans="2:6" x14ac:dyDescent="0.25">
      <c r="B14" s="403" t="s">
        <v>981</v>
      </c>
      <c r="C14" s="403" t="s">
        <v>45</v>
      </c>
      <c r="D14" s="403" t="s">
        <v>995</v>
      </c>
      <c r="E14" s="404" t="s">
        <v>983</v>
      </c>
    </row>
    <row r="15" spans="2:6" x14ac:dyDescent="0.25">
      <c r="B15" s="403" t="s">
        <v>981</v>
      </c>
      <c r="C15" s="403" t="s">
        <v>45</v>
      </c>
      <c r="D15" s="403" t="s">
        <v>996</v>
      </c>
      <c r="E15" s="404" t="s">
        <v>997</v>
      </c>
    </row>
    <row r="16" spans="2:6" x14ac:dyDescent="0.25">
      <c r="B16" s="403" t="s">
        <v>981</v>
      </c>
      <c r="C16" s="403" t="s">
        <v>45</v>
      </c>
      <c r="D16" s="403" t="s">
        <v>998</v>
      </c>
      <c r="E16" s="404" t="s">
        <v>985</v>
      </c>
    </row>
    <row r="17" spans="2:6" x14ac:dyDescent="0.25">
      <c r="B17" s="403" t="s">
        <v>981</v>
      </c>
      <c r="C17" s="403" t="s">
        <v>45</v>
      </c>
      <c r="D17" s="403" t="s">
        <v>999</v>
      </c>
      <c r="E17" s="404" t="s">
        <v>987</v>
      </c>
    </row>
    <row r="18" spans="2:6" x14ac:dyDescent="0.25">
      <c r="B18" s="403" t="s">
        <v>981</v>
      </c>
      <c r="C18" s="403" t="s">
        <v>45</v>
      </c>
      <c r="D18" s="403" t="s">
        <v>1000</v>
      </c>
      <c r="E18" s="404" t="s">
        <v>991</v>
      </c>
    </row>
    <row r="19" spans="2:6" x14ac:dyDescent="0.25">
      <c r="B19" s="403" t="s">
        <v>981</v>
      </c>
      <c r="C19" s="403" t="s">
        <v>45</v>
      </c>
      <c r="D19" s="403" t="s">
        <v>1001</v>
      </c>
      <c r="E19" s="404" t="s">
        <v>993</v>
      </c>
    </row>
    <row r="20" spans="2:6" ht="8.1" customHeight="1" x14ac:dyDescent="0.25">
      <c r="B20" s="405"/>
      <c r="C20" s="405"/>
      <c r="D20" s="405"/>
      <c r="E20" s="406"/>
    </row>
    <row r="21" spans="2:6" x14ac:dyDescent="0.25">
      <c r="B21" s="403" t="s">
        <v>981</v>
      </c>
      <c r="C21" s="408" t="s">
        <v>48</v>
      </c>
      <c r="D21" s="408" t="s">
        <v>1002</v>
      </c>
      <c r="E21" s="404" t="s">
        <v>982</v>
      </c>
      <c r="F21" s="360" t="str">
        <f>CONCATENATE(D21,"; ",D22,"; ",D23,"; ",D24,"; ",D25,"; ",)</f>
        <v xml:space="preserve">Elaboré; Publié; Ouvert; Décidé; Notifié; </v>
      </c>
    </row>
    <row r="22" spans="2:6" x14ac:dyDescent="0.25">
      <c r="B22" s="403" t="s">
        <v>981</v>
      </c>
      <c r="C22" s="408" t="s">
        <v>48</v>
      </c>
      <c r="D22" s="408" t="s">
        <v>1003</v>
      </c>
      <c r="E22" s="404" t="s">
        <v>983</v>
      </c>
    </row>
    <row r="23" spans="2:6" x14ac:dyDescent="0.25">
      <c r="B23" s="403" t="s">
        <v>981</v>
      </c>
      <c r="C23" s="408" t="s">
        <v>48</v>
      </c>
      <c r="D23" s="408" t="s">
        <v>1004</v>
      </c>
      <c r="E23" s="404" t="s">
        <v>997</v>
      </c>
    </row>
    <row r="24" spans="2:6" x14ac:dyDescent="0.25">
      <c r="B24" s="403" t="s">
        <v>981</v>
      </c>
      <c r="C24" s="408" t="s">
        <v>48</v>
      </c>
      <c r="D24" s="408" t="s">
        <v>1005</v>
      </c>
      <c r="E24" s="404" t="s">
        <v>985</v>
      </c>
    </row>
    <row r="25" spans="2:6" x14ac:dyDescent="0.25">
      <c r="B25" s="403" t="s">
        <v>981</v>
      </c>
      <c r="C25" s="408" t="s">
        <v>48</v>
      </c>
      <c r="D25" s="408" t="s">
        <v>1006</v>
      </c>
      <c r="E25" s="404" t="s">
        <v>987</v>
      </c>
    </row>
    <row r="26" spans="2:6" ht="8.1" customHeight="1" x14ac:dyDescent="0.25">
      <c r="B26" s="405"/>
      <c r="C26" s="405"/>
      <c r="D26" s="405"/>
      <c r="E26" s="406"/>
    </row>
    <row r="27" spans="2:6" x14ac:dyDescent="0.25">
      <c r="B27" s="403" t="s">
        <v>981</v>
      </c>
      <c r="C27" s="408" t="s">
        <v>51</v>
      </c>
      <c r="D27" s="408" t="s">
        <v>1007</v>
      </c>
      <c r="E27" s="404" t="s">
        <v>982</v>
      </c>
      <c r="F27" s="360" t="str">
        <f>CONCATENATE(D27,";",D28,";",D29)</f>
        <v>Attribution;Infructuosité;Sans suite autre</v>
      </c>
    </row>
    <row r="28" spans="2:6" x14ac:dyDescent="0.25">
      <c r="B28" s="403" t="s">
        <v>981</v>
      </c>
      <c r="C28" s="408" t="s">
        <v>51</v>
      </c>
      <c r="D28" s="408" t="s">
        <v>1008</v>
      </c>
      <c r="E28" s="404" t="s">
        <v>983</v>
      </c>
    </row>
    <row r="29" spans="2:6" x14ac:dyDescent="0.25">
      <c r="B29" s="403" t="s">
        <v>981</v>
      </c>
      <c r="C29" s="408" t="s">
        <v>51</v>
      </c>
      <c r="D29" s="408" t="s">
        <v>1009</v>
      </c>
      <c r="E29" s="404" t="s">
        <v>997</v>
      </c>
    </row>
    <row r="30" spans="2:6" ht="8.1" customHeight="1" x14ac:dyDescent="0.25">
      <c r="B30" s="405"/>
      <c r="C30" s="405"/>
      <c r="D30" s="405"/>
      <c r="E30" s="406"/>
    </row>
    <row r="31" spans="2:6" x14ac:dyDescent="0.25">
      <c r="B31" s="403" t="s">
        <v>1010</v>
      </c>
      <c r="C31" s="403" t="s">
        <v>215</v>
      </c>
      <c r="D31" s="403" t="s">
        <v>1011</v>
      </c>
      <c r="E31" s="404" t="s">
        <v>982</v>
      </c>
      <c r="F31" s="360" t="str">
        <f>CONCATENATE(D31,";",D32,";",D33,";",D34)</f>
        <v>Entreprises adaptées (EA);Etablissements et services d’aide par le travail (ESAT) ou structures équivalentes;Structures d’insertion par l’activité économique (SIAE) ou structures équivalentes;Entreprises de l’économie sociale et solidaire (EESS) ou structures équivalentes</v>
      </c>
    </row>
    <row r="32" spans="2:6" x14ac:dyDescent="0.25">
      <c r="B32" s="403" t="s">
        <v>1010</v>
      </c>
      <c r="C32" s="403" t="s">
        <v>215</v>
      </c>
      <c r="D32" s="403" t="s">
        <v>1012</v>
      </c>
      <c r="E32" s="404" t="s">
        <v>983</v>
      </c>
    </row>
    <row r="33" spans="2:6" x14ac:dyDescent="0.25">
      <c r="B33" s="403" t="s">
        <v>1010</v>
      </c>
      <c r="C33" s="403" t="s">
        <v>215</v>
      </c>
      <c r="D33" s="403" t="s">
        <v>1013</v>
      </c>
      <c r="E33" s="404" t="s">
        <v>997</v>
      </c>
    </row>
    <row r="34" spans="2:6" x14ac:dyDescent="0.25">
      <c r="B34" s="403" t="s">
        <v>1010</v>
      </c>
      <c r="C34" s="403" t="s">
        <v>215</v>
      </c>
      <c r="D34" s="403" t="s">
        <v>1014</v>
      </c>
      <c r="E34" s="404" t="s">
        <v>985</v>
      </c>
    </row>
    <row r="35" spans="2:6" ht="8.1" customHeight="1" x14ac:dyDescent="0.25">
      <c r="B35" s="405"/>
      <c r="C35" s="405"/>
      <c r="D35" s="405"/>
      <c r="E35" s="406"/>
    </row>
    <row r="36" spans="2:6" x14ac:dyDescent="0.25">
      <c r="B36" s="403" t="s">
        <v>1010</v>
      </c>
      <c r="C36" s="403" t="s">
        <v>221</v>
      </c>
      <c r="D36" s="403" t="s">
        <v>1015</v>
      </c>
      <c r="E36" s="404" t="s">
        <v>982</v>
      </c>
      <c r="F36" s="360" t="str">
        <f>CONCATENATE(D36,"; ",D37,"; ",D38,"; ",D39,"; ",D40,"; ",D41,"; ",)</f>
        <v xml:space="preserve">Accord-cadre; Système d'acquisition dynamique; Catalogue électronique; Système de qualification; Concours; Enchères électroniques; </v>
      </c>
    </row>
    <row r="37" spans="2:6" x14ac:dyDescent="0.25">
      <c r="B37" s="403" t="s">
        <v>1010</v>
      </c>
      <c r="C37" s="403" t="s">
        <v>221</v>
      </c>
      <c r="D37" s="403" t="s">
        <v>1016</v>
      </c>
      <c r="E37" s="404" t="s">
        <v>983</v>
      </c>
    </row>
    <row r="38" spans="2:6" x14ac:dyDescent="0.25">
      <c r="B38" s="403" t="s">
        <v>1010</v>
      </c>
      <c r="C38" s="403" t="s">
        <v>221</v>
      </c>
      <c r="D38" s="403" t="s">
        <v>1017</v>
      </c>
      <c r="E38" s="404" t="s">
        <v>997</v>
      </c>
    </row>
    <row r="39" spans="2:6" x14ac:dyDescent="0.25">
      <c r="B39" s="403" t="s">
        <v>1010</v>
      </c>
      <c r="C39" s="403" t="s">
        <v>221</v>
      </c>
      <c r="D39" s="403" t="s">
        <v>1018</v>
      </c>
      <c r="E39" s="404" t="s">
        <v>985</v>
      </c>
    </row>
    <row r="40" spans="2:6" x14ac:dyDescent="0.25">
      <c r="B40" s="403" t="s">
        <v>1010</v>
      </c>
      <c r="C40" s="403" t="s">
        <v>221</v>
      </c>
      <c r="D40" s="403" t="s">
        <v>83</v>
      </c>
      <c r="E40" s="404" t="s">
        <v>987</v>
      </c>
    </row>
    <row r="41" spans="2:6" x14ac:dyDescent="0.25">
      <c r="B41" s="403" t="s">
        <v>1010</v>
      </c>
      <c r="C41" s="403" t="s">
        <v>221</v>
      </c>
      <c r="D41" s="403" t="s">
        <v>1019</v>
      </c>
      <c r="E41" s="404" t="s">
        <v>989</v>
      </c>
    </row>
    <row r="42" spans="2:6" ht="8.1" customHeight="1" x14ac:dyDescent="0.25">
      <c r="B42" s="405"/>
      <c r="C42" s="405"/>
      <c r="D42" s="405"/>
      <c r="E42" s="406"/>
    </row>
    <row r="43" spans="2:6" x14ac:dyDescent="0.25">
      <c r="B43" s="403" t="s">
        <v>1010</v>
      </c>
      <c r="C43" s="403" t="s">
        <v>1477</v>
      </c>
      <c r="D43" s="403" t="s">
        <v>1020</v>
      </c>
      <c r="E43" s="404" t="s">
        <v>982</v>
      </c>
      <c r="F43" s="360" t="str">
        <f>CONCATENATE(D43,"; ",D44,"; ",D45,"; ",D46,"; ",D47,"; ",D48,"; ",D49,"; ",D50)</f>
        <v>Chiffrement offre; Réponse électronique; Signature électronique; Mode ouverture réponse; Enveloppe candidature; Enveloppe offre; Enveloppe anonymat; Enveloppe offre technique</v>
      </c>
    </row>
    <row r="44" spans="2:6" x14ac:dyDescent="0.25">
      <c r="B44" s="403" t="s">
        <v>1010</v>
      </c>
      <c r="C44" s="403" t="s">
        <v>1477</v>
      </c>
      <c r="D44" s="403" t="s">
        <v>1021</v>
      </c>
      <c r="E44" s="404" t="s">
        <v>983</v>
      </c>
    </row>
    <row r="45" spans="2:6" x14ac:dyDescent="0.25">
      <c r="B45" s="403" t="s">
        <v>1010</v>
      </c>
      <c r="C45" s="403" t="s">
        <v>1477</v>
      </c>
      <c r="D45" s="403" t="s">
        <v>1022</v>
      </c>
      <c r="E45" s="404" t="s">
        <v>997</v>
      </c>
    </row>
    <row r="46" spans="2:6" x14ac:dyDescent="0.25">
      <c r="B46" s="403" t="s">
        <v>1010</v>
      </c>
      <c r="C46" s="403" t="s">
        <v>1477</v>
      </c>
      <c r="D46" s="403" t="s">
        <v>1023</v>
      </c>
      <c r="E46" s="404" t="s">
        <v>985</v>
      </c>
    </row>
    <row r="47" spans="2:6" x14ac:dyDescent="0.25">
      <c r="B47" s="403" t="s">
        <v>1010</v>
      </c>
      <c r="C47" s="403" t="s">
        <v>1477</v>
      </c>
      <c r="D47" s="403" t="s">
        <v>1024</v>
      </c>
      <c r="E47" s="404" t="s">
        <v>987</v>
      </c>
    </row>
    <row r="48" spans="2:6" x14ac:dyDescent="0.25">
      <c r="B48" s="403" t="s">
        <v>1010</v>
      </c>
      <c r="C48" s="403" t="s">
        <v>1477</v>
      </c>
      <c r="D48" s="403" t="s">
        <v>1025</v>
      </c>
      <c r="E48" s="404" t="s">
        <v>989</v>
      </c>
    </row>
    <row r="49" spans="2:6" x14ac:dyDescent="0.25">
      <c r="B49" s="403" t="s">
        <v>1010</v>
      </c>
      <c r="C49" s="403" t="s">
        <v>1477</v>
      </c>
      <c r="D49" s="403" t="s">
        <v>1026</v>
      </c>
      <c r="E49" s="404" t="s">
        <v>991</v>
      </c>
    </row>
    <row r="50" spans="2:6" x14ac:dyDescent="0.25">
      <c r="B50" s="403" t="s">
        <v>1010</v>
      </c>
      <c r="C50" s="403" t="s">
        <v>1477</v>
      </c>
      <c r="D50" s="403" t="s">
        <v>1027</v>
      </c>
      <c r="E50" s="404" t="s">
        <v>993</v>
      </c>
    </row>
    <row r="51" spans="2:6" ht="8.1" customHeight="1" x14ac:dyDescent="0.25">
      <c r="B51" s="405"/>
      <c r="C51" s="405"/>
      <c r="D51" s="405"/>
      <c r="E51" s="406"/>
    </row>
    <row r="52" spans="2:6" x14ac:dyDescent="0.25">
      <c r="B52" s="403" t="s">
        <v>1010</v>
      </c>
      <c r="C52" s="403" t="s">
        <v>1028</v>
      </c>
      <c r="D52" s="403" t="s">
        <v>1029</v>
      </c>
      <c r="E52" s="404" t="s">
        <v>982</v>
      </c>
      <c r="F52" s="360" t="str">
        <f>CONCATENATE(D52,"; ",D53,"; ",D54,"; ",D55,"; ",D57,"; ",D58,"; ",D59,"; ",D60,"; ",D61,"; ",D63,"; ",D64)</f>
        <v>Groupement opérateurs économiques; Bourse Cotraitance Inscription; Justificatifs à produire; Visite obligatoire; Langue; Devise; Unité mesure durée; Droit applicable (UE); Variantes; Critères objectifs de limitation des candidats; Tribunal de recours​</v>
      </c>
    </row>
    <row r="53" spans="2:6" x14ac:dyDescent="0.25">
      <c r="B53" s="403" t="s">
        <v>1010</v>
      </c>
      <c r="C53" s="403" t="s">
        <v>1028</v>
      </c>
      <c r="D53" s="403" t="s">
        <v>1030</v>
      </c>
      <c r="E53" s="404" t="s">
        <v>983</v>
      </c>
    </row>
    <row r="54" spans="2:6" x14ac:dyDescent="0.25">
      <c r="B54" s="403" t="s">
        <v>1010</v>
      </c>
      <c r="C54" s="403" t="s">
        <v>1028</v>
      </c>
      <c r="D54" s="403" t="s">
        <v>1031</v>
      </c>
      <c r="E54" s="404" t="s">
        <v>997</v>
      </c>
    </row>
    <row r="55" spans="2:6" x14ac:dyDescent="0.25">
      <c r="B55" s="403" t="s">
        <v>1010</v>
      </c>
      <c r="C55" s="403" t="s">
        <v>1028</v>
      </c>
      <c r="D55" s="403" t="s">
        <v>1032</v>
      </c>
      <c r="E55" s="404" t="s">
        <v>985</v>
      </c>
    </row>
    <row r="56" spans="2:6" x14ac:dyDescent="0.25">
      <c r="B56" s="403" t="s">
        <v>1010</v>
      </c>
      <c r="C56" s="403" t="s">
        <v>1028</v>
      </c>
      <c r="D56" s="403" t="s">
        <v>1033</v>
      </c>
      <c r="E56" s="404" t="s">
        <v>987</v>
      </c>
    </row>
    <row r="57" spans="2:6" x14ac:dyDescent="0.25">
      <c r="B57" s="403" t="s">
        <v>1010</v>
      </c>
      <c r="C57" s="403" t="s">
        <v>1028</v>
      </c>
      <c r="D57" s="403" t="s">
        <v>1034</v>
      </c>
      <c r="E57" s="404" t="s">
        <v>989</v>
      </c>
    </row>
    <row r="58" spans="2:6" x14ac:dyDescent="0.25">
      <c r="B58" s="403" t="s">
        <v>1010</v>
      </c>
      <c r="C58" s="403" t="s">
        <v>1028</v>
      </c>
      <c r="D58" s="403" t="s">
        <v>1035</v>
      </c>
      <c r="E58" s="404" t="s">
        <v>991</v>
      </c>
      <c r="F58" s="409" t="s">
        <v>296</v>
      </c>
    </row>
    <row r="59" spans="2:6" x14ac:dyDescent="0.25">
      <c r="B59" s="403" t="s">
        <v>1010</v>
      </c>
      <c r="C59" s="403" t="s">
        <v>1028</v>
      </c>
      <c r="D59" s="408" t="s">
        <v>1036</v>
      </c>
      <c r="E59" s="404" t="s">
        <v>993</v>
      </c>
    </row>
    <row r="60" spans="2:6" x14ac:dyDescent="0.25">
      <c r="B60" s="403" t="s">
        <v>1010</v>
      </c>
      <c r="C60" s="403" t="s">
        <v>1028</v>
      </c>
      <c r="D60" s="403" t="s">
        <v>1037</v>
      </c>
      <c r="E60" s="404" t="s">
        <v>1038</v>
      </c>
      <c r="F60" s="25"/>
    </row>
    <row r="61" spans="2:6" x14ac:dyDescent="0.25">
      <c r="B61" s="403" t="s">
        <v>1010</v>
      </c>
      <c r="C61" s="403" t="s">
        <v>1028</v>
      </c>
      <c r="D61" s="403" t="s">
        <v>1449</v>
      </c>
      <c r="E61" s="404">
        <v>10</v>
      </c>
      <c r="F61" s="25"/>
    </row>
    <row r="62" spans="2:6" x14ac:dyDescent="0.25">
      <c r="B62" s="403" t="s">
        <v>1010</v>
      </c>
      <c r="C62" s="403" t="s">
        <v>1028</v>
      </c>
      <c r="D62" s="403" t="s">
        <v>1448</v>
      </c>
      <c r="E62" s="404">
        <v>11</v>
      </c>
      <c r="F62" s="25"/>
    </row>
    <row r="63" spans="2:6" x14ac:dyDescent="0.25">
      <c r="B63" s="403" t="s">
        <v>1010</v>
      </c>
      <c r="C63" s="403" t="s">
        <v>1028</v>
      </c>
      <c r="D63" s="403" t="s">
        <v>1039</v>
      </c>
      <c r="E63" s="404">
        <v>12</v>
      </c>
      <c r="F63" s="25"/>
    </row>
    <row r="64" spans="2:6" x14ac:dyDescent="0.25">
      <c r="B64" s="403" t="s">
        <v>1010</v>
      </c>
      <c r="C64" s="403" t="s">
        <v>1028</v>
      </c>
      <c r="D64" s="403" t="s">
        <v>1040</v>
      </c>
      <c r="E64" s="404">
        <v>13</v>
      </c>
    </row>
    <row r="65" spans="2:6" ht="8.1" customHeight="1" x14ac:dyDescent="0.25">
      <c r="B65" s="405"/>
      <c r="C65" s="405"/>
      <c r="D65" s="405"/>
      <c r="E65" s="406"/>
    </row>
    <row r="66" spans="2:6" x14ac:dyDescent="0.25">
      <c r="B66" s="403" t="s">
        <v>506</v>
      </c>
      <c r="C66" s="403" t="s">
        <v>1041</v>
      </c>
      <c r="D66" s="403" t="s">
        <v>1042</v>
      </c>
      <c r="E66" s="404" t="s">
        <v>982</v>
      </c>
      <c r="F66" s="360" t="str">
        <f>CONCATENATE(D66,"; ",D67,"; ",D68,"; ",D69,"; ",D70,"; ",D71)</f>
        <v>Acheteur unique; Coordonnateur groupement; Membre groupement; Centrale Achat; Mandataire intermédiaire; Comptable assignataire</v>
      </c>
    </row>
    <row r="67" spans="2:6" x14ac:dyDescent="0.25">
      <c r="B67" s="403" t="s">
        <v>506</v>
      </c>
      <c r="C67" s="403" t="s">
        <v>1041</v>
      </c>
      <c r="D67" s="403" t="s">
        <v>1043</v>
      </c>
      <c r="E67" s="404" t="s">
        <v>983</v>
      </c>
    </row>
    <row r="68" spans="2:6" x14ac:dyDescent="0.25">
      <c r="B68" s="403" t="s">
        <v>506</v>
      </c>
      <c r="C68" s="403" t="s">
        <v>1041</v>
      </c>
      <c r="D68" s="403" t="s">
        <v>1044</v>
      </c>
      <c r="E68" s="404" t="s">
        <v>997</v>
      </c>
    </row>
    <row r="69" spans="2:6" x14ac:dyDescent="0.25">
      <c r="B69" s="403" t="s">
        <v>506</v>
      </c>
      <c r="C69" s="403" t="s">
        <v>1041</v>
      </c>
      <c r="D69" s="403" t="s">
        <v>1045</v>
      </c>
      <c r="E69" s="404" t="s">
        <v>985</v>
      </c>
    </row>
    <row r="70" spans="2:6" x14ac:dyDescent="0.25">
      <c r="B70" s="403" t="s">
        <v>506</v>
      </c>
      <c r="C70" s="403" t="s">
        <v>1041</v>
      </c>
      <c r="D70" s="403" t="s">
        <v>1046</v>
      </c>
      <c r="E70" s="404" t="s">
        <v>987</v>
      </c>
    </row>
    <row r="71" spans="2:6" x14ac:dyDescent="0.25">
      <c r="B71" s="403" t="s">
        <v>506</v>
      </c>
      <c r="C71" s="403" t="s">
        <v>1041</v>
      </c>
      <c r="D71" s="403" t="s">
        <v>1047</v>
      </c>
      <c r="E71" s="404" t="s">
        <v>989</v>
      </c>
    </row>
    <row r="72" spans="2:6" ht="8.1" customHeight="1" x14ac:dyDescent="0.25">
      <c r="B72" s="405"/>
      <c r="C72" s="405"/>
      <c r="D72" s="405"/>
      <c r="E72" s="406"/>
    </row>
    <row r="73" spans="2:6" x14ac:dyDescent="0.25">
      <c r="B73" s="403" t="s">
        <v>1048</v>
      </c>
      <c r="C73" s="403" t="s">
        <v>132</v>
      </c>
      <c r="D73" s="403" t="s">
        <v>1049</v>
      </c>
      <c r="E73" s="404" t="s">
        <v>982</v>
      </c>
      <c r="F73" s="360" t="str">
        <f>CONCATENATE(D73,"; ",D74,"; ",D75,"; ",D76,"; ",D77,"; ",D78,"; ",D79,"; ",D80)</f>
        <v>SIRET; TVA; TAHITI; RIDET; FRWF; IREP; HORS UE; AUTRE</v>
      </c>
    </row>
    <row r="74" spans="2:6" x14ac:dyDescent="0.25">
      <c r="B74" s="403" t="s">
        <v>1048</v>
      </c>
      <c r="C74" s="403" t="s">
        <v>132</v>
      </c>
      <c r="D74" s="403" t="s">
        <v>1489</v>
      </c>
      <c r="E74" s="404" t="s">
        <v>983</v>
      </c>
    </row>
    <row r="75" spans="2:6" x14ac:dyDescent="0.25">
      <c r="B75" s="403" t="s">
        <v>1048</v>
      </c>
      <c r="C75" s="403" t="s">
        <v>132</v>
      </c>
      <c r="D75" s="403" t="s">
        <v>1052</v>
      </c>
      <c r="E75" s="404" t="s">
        <v>997</v>
      </c>
    </row>
    <row r="76" spans="2:6" x14ac:dyDescent="0.25">
      <c r="B76" s="403" t="s">
        <v>1048</v>
      </c>
      <c r="C76" s="403" t="s">
        <v>132</v>
      </c>
      <c r="D76" s="403" t="s">
        <v>1051</v>
      </c>
      <c r="E76" s="404" t="s">
        <v>985</v>
      </c>
    </row>
    <row r="77" spans="2:6" x14ac:dyDescent="0.25">
      <c r="B77" s="403" t="s">
        <v>1048</v>
      </c>
      <c r="C77" s="403" t="s">
        <v>132</v>
      </c>
      <c r="D77" s="403" t="s">
        <v>1053</v>
      </c>
      <c r="E77" s="404" t="s">
        <v>987</v>
      </c>
    </row>
    <row r="78" spans="2:6" x14ac:dyDescent="0.25">
      <c r="B78" s="403" t="s">
        <v>1048</v>
      </c>
      <c r="C78" s="403" t="s">
        <v>132</v>
      </c>
      <c r="D78" s="403" t="s">
        <v>1054</v>
      </c>
      <c r="E78" s="404" t="s">
        <v>989</v>
      </c>
    </row>
    <row r="79" spans="2:6" x14ac:dyDescent="0.25">
      <c r="B79" s="403" t="s">
        <v>1048</v>
      </c>
      <c r="C79" s="403" t="s">
        <v>132</v>
      </c>
      <c r="D79" s="403" t="s">
        <v>1050</v>
      </c>
      <c r="E79" s="404" t="s">
        <v>991</v>
      </c>
    </row>
    <row r="80" spans="2:6" x14ac:dyDescent="0.25">
      <c r="B80" s="403" t="s">
        <v>1048</v>
      </c>
      <c r="C80" s="403" t="s">
        <v>132</v>
      </c>
      <c r="D80" s="403" t="s">
        <v>1055</v>
      </c>
      <c r="E80" s="404" t="s">
        <v>993</v>
      </c>
    </row>
    <row r="81" spans="2:6" ht="8.1" customHeight="1" x14ac:dyDescent="0.25">
      <c r="B81" s="405"/>
      <c r="C81" s="405"/>
      <c r="D81" s="405"/>
      <c r="E81" s="406"/>
    </row>
    <row r="82" spans="2:6" ht="13.5" customHeight="1" x14ac:dyDescent="0.25">
      <c r="B82" s="403" t="s">
        <v>1010</v>
      </c>
      <c r="C82" s="403" t="s">
        <v>1056</v>
      </c>
      <c r="D82" s="403" t="s">
        <v>1057</v>
      </c>
      <c r="E82" s="404" t="s">
        <v>982</v>
      </c>
      <c r="F82" s="360" t="str">
        <f>CONCATENATE(D82,"; ",D83,"; ",D84)</f>
        <v>Travaux; Services; Fournitures</v>
      </c>
    </row>
    <row r="83" spans="2:6" ht="13.5" customHeight="1" x14ac:dyDescent="0.25">
      <c r="B83" s="403" t="s">
        <v>1010</v>
      </c>
      <c r="C83" s="403" t="s">
        <v>1056</v>
      </c>
      <c r="D83" s="403" t="s">
        <v>1058</v>
      </c>
      <c r="E83" s="404" t="s">
        <v>983</v>
      </c>
    </row>
    <row r="84" spans="2:6" ht="13.5" customHeight="1" x14ac:dyDescent="0.25">
      <c r="B84" s="403" t="s">
        <v>1010</v>
      </c>
      <c r="C84" s="403" t="s">
        <v>1056</v>
      </c>
      <c r="D84" s="403" t="s">
        <v>1059</v>
      </c>
      <c r="E84" s="404" t="s">
        <v>997</v>
      </c>
    </row>
    <row r="85" spans="2:6" ht="8.1" customHeight="1" x14ac:dyDescent="0.25">
      <c r="B85" s="405"/>
      <c r="C85" s="405"/>
      <c r="D85" s="405"/>
      <c r="E85" s="406"/>
    </row>
    <row r="86" spans="2:6" ht="13.5" customHeight="1" x14ac:dyDescent="0.25">
      <c r="B86" s="403" t="s">
        <v>1010</v>
      </c>
      <c r="C86" s="403" t="s">
        <v>177</v>
      </c>
      <c r="D86" s="403" t="s">
        <v>1060</v>
      </c>
      <c r="E86" s="404" t="s">
        <v>982</v>
      </c>
      <c r="F86" s="360" t="str">
        <f>CONCATENATE(D86,"; ",D87,"; ",D88)</f>
        <v>Non utilisé; Usage possible; Usage certain</v>
      </c>
    </row>
    <row r="87" spans="2:6" ht="13.5" customHeight="1" x14ac:dyDescent="0.25">
      <c r="B87" s="403" t="s">
        <v>1010</v>
      </c>
      <c r="C87" s="403" t="s">
        <v>177</v>
      </c>
      <c r="D87" s="403" t="s">
        <v>1061</v>
      </c>
      <c r="E87" s="404" t="s">
        <v>983</v>
      </c>
    </row>
    <row r="88" spans="2:6" ht="13.5" customHeight="1" x14ac:dyDescent="0.25">
      <c r="B88" s="403" t="s">
        <v>1010</v>
      </c>
      <c r="C88" s="403" t="s">
        <v>177</v>
      </c>
      <c r="D88" s="403" t="s">
        <v>1062</v>
      </c>
      <c r="E88" s="404" t="s">
        <v>997</v>
      </c>
    </row>
    <row r="89" spans="2:6" ht="8.1" customHeight="1" x14ac:dyDescent="0.25">
      <c r="B89" s="405"/>
      <c r="C89" s="405"/>
      <c r="D89" s="405"/>
      <c r="E89" s="406"/>
    </row>
    <row r="90" spans="2:6" x14ac:dyDescent="0.25">
      <c r="B90" s="403" t="s">
        <v>1063</v>
      </c>
      <c r="C90" s="403" t="s">
        <v>230</v>
      </c>
      <c r="D90" s="403" t="s">
        <v>1064</v>
      </c>
      <c r="E90" s="404" t="s">
        <v>982</v>
      </c>
      <c r="F90" s="360" t="str">
        <f>CONCATENATE(D90,"; ",D91)</f>
        <v>Considération sociale; Considération environnementale</v>
      </c>
    </row>
    <row r="91" spans="2:6" x14ac:dyDescent="0.25">
      <c r="B91" s="403" t="s">
        <v>1063</v>
      </c>
      <c r="C91" s="403" t="s">
        <v>230</v>
      </c>
      <c r="D91" s="403" t="s">
        <v>1065</v>
      </c>
      <c r="E91" s="404" t="s">
        <v>983</v>
      </c>
    </row>
    <row r="92" spans="2:6" ht="8.1" customHeight="1" x14ac:dyDescent="0.25">
      <c r="B92" s="405"/>
      <c r="C92" s="405"/>
      <c r="D92" s="405"/>
      <c r="E92" s="406"/>
    </row>
    <row r="93" spans="2:6" x14ac:dyDescent="0.25">
      <c r="B93" s="403" t="s">
        <v>1063</v>
      </c>
      <c r="C93" s="403" t="s">
        <v>233</v>
      </c>
      <c r="D93" s="403" t="s">
        <v>1066</v>
      </c>
      <c r="E93" s="404" t="s">
        <v>982</v>
      </c>
      <c r="F93" s="360" t="str">
        <f>CONCATENATE(D93,"; ",D94,"; ",D95,"; ",D96,";",D120)</f>
        <v>Condition d'exécution; Spécification technique; Critère d'attribution; Insertion;</v>
      </c>
    </row>
    <row r="94" spans="2:6" x14ac:dyDescent="0.25">
      <c r="B94" s="403" t="s">
        <v>1063</v>
      </c>
      <c r="C94" s="403" t="s">
        <v>233</v>
      </c>
      <c r="D94" s="403" t="s">
        <v>1067</v>
      </c>
      <c r="E94" s="404" t="s">
        <v>983</v>
      </c>
    </row>
    <row r="95" spans="2:6" x14ac:dyDescent="0.25">
      <c r="B95" s="403" t="s">
        <v>1063</v>
      </c>
      <c r="C95" s="403" t="s">
        <v>233</v>
      </c>
      <c r="D95" s="403" t="s">
        <v>1068</v>
      </c>
      <c r="E95" s="404" t="s">
        <v>997</v>
      </c>
    </row>
    <row r="96" spans="2:6" x14ac:dyDescent="0.25">
      <c r="B96" s="403" t="s">
        <v>1063</v>
      </c>
      <c r="C96" s="403" t="s">
        <v>233</v>
      </c>
      <c r="D96" s="403" t="s">
        <v>1069</v>
      </c>
      <c r="E96" s="404" t="s">
        <v>985</v>
      </c>
    </row>
    <row r="97" spans="2:6" ht="8.1" customHeight="1" x14ac:dyDescent="0.25">
      <c r="B97" s="405"/>
      <c r="C97" s="405"/>
      <c r="D97" s="405"/>
      <c r="E97" s="406"/>
    </row>
    <row r="98" spans="2:6" x14ac:dyDescent="0.25">
      <c r="B98" s="403" t="s">
        <v>1063</v>
      </c>
      <c r="C98" s="403" t="s">
        <v>236</v>
      </c>
      <c r="D98" s="403" t="s">
        <v>1070</v>
      </c>
      <c r="E98" s="404" t="s">
        <v>982</v>
      </c>
      <c r="F98" s="360" t="str">
        <f>CONCATENATE(D98,";",D99,";",D100,";",D101,";",D102,";",D103)</f>
        <v>Insertion par l'activité économique;Clause sociale de formation sous statut scolaire;Lutte contre les discriminations;Commerce équitable;Achats éthiques, traçabilité sociale des services/fournitures, etc.;Autres(s) clause(s) sociale(s)</v>
      </c>
    </row>
    <row r="99" spans="2:6" x14ac:dyDescent="0.25">
      <c r="B99" s="403" t="s">
        <v>1063</v>
      </c>
      <c r="C99" s="403" t="s">
        <v>236</v>
      </c>
      <c r="D99" s="403" t="s">
        <v>1071</v>
      </c>
      <c r="E99" s="404" t="s">
        <v>983</v>
      </c>
    </row>
    <row r="100" spans="2:6" x14ac:dyDescent="0.25">
      <c r="B100" s="403" t="s">
        <v>1063</v>
      </c>
      <c r="C100" s="403" t="s">
        <v>236</v>
      </c>
      <c r="D100" s="403" t="s">
        <v>1072</v>
      </c>
      <c r="E100" s="404" t="s">
        <v>997</v>
      </c>
    </row>
    <row r="101" spans="2:6" x14ac:dyDescent="0.25">
      <c r="B101" s="403" t="s">
        <v>1063</v>
      </c>
      <c r="C101" s="403" t="s">
        <v>236</v>
      </c>
      <c r="D101" s="403" t="s">
        <v>1073</v>
      </c>
      <c r="E101" s="404" t="s">
        <v>985</v>
      </c>
    </row>
    <row r="102" spans="2:6" x14ac:dyDescent="0.25">
      <c r="B102" s="403" t="s">
        <v>1063</v>
      </c>
      <c r="C102" s="403" t="s">
        <v>236</v>
      </c>
      <c r="D102" s="403" t="s">
        <v>1074</v>
      </c>
      <c r="E102" s="404" t="s">
        <v>987</v>
      </c>
    </row>
    <row r="103" spans="2:6" x14ac:dyDescent="0.25">
      <c r="B103" s="403" t="s">
        <v>1063</v>
      </c>
      <c r="C103" s="403" t="s">
        <v>236</v>
      </c>
      <c r="D103" s="403" t="s">
        <v>1075</v>
      </c>
      <c r="E103" s="404" t="s">
        <v>989</v>
      </c>
    </row>
    <row r="104" spans="2:6" ht="8.1" customHeight="1" x14ac:dyDescent="0.25">
      <c r="B104" s="405"/>
      <c r="C104" s="405"/>
      <c r="D104" s="405"/>
      <c r="E104" s="406"/>
    </row>
    <row r="105" spans="2:6" x14ac:dyDescent="0.25">
      <c r="B105" s="403" t="s">
        <v>1063</v>
      </c>
      <c r="C105" s="403" t="s">
        <v>269</v>
      </c>
      <c r="D105" s="403" t="s">
        <v>329</v>
      </c>
      <c r="E105" s="404" t="s">
        <v>982</v>
      </c>
      <c r="F105" s="360" t="str">
        <f>CONCATENATE(D105,"; ",D106,"; ",D107,"; ",D108)</f>
        <v>Candidature; Offre initiale; Offre intermédiaire; Offre finale</v>
      </c>
    </row>
    <row r="106" spans="2:6" x14ac:dyDescent="0.25">
      <c r="B106" s="403" t="s">
        <v>1063</v>
      </c>
      <c r="C106" s="403" t="s">
        <v>269</v>
      </c>
      <c r="D106" s="403" t="s">
        <v>1076</v>
      </c>
      <c r="E106" s="404" t="s">
        <v>983</v>
      </c>
    </row>
    <row r="107" spans="2:6" x14ac:dyDescent="0.25">
      <c r="B107" s="403" t="s">
        <v>1063</v>
      </c>
      <c r="C107" s="403" t="s">
        <v>269</v>
      </c>
      <c r="D107" s="403" t="s">
        <v>1077</v>
      </c>
      <c r="E107" s="404" t="s">
        <v>997</v>
      </c>
    </row>
    <row r="108" spans="2:6" x14ac:dyDescent="0.25">
      <c r="B108" s="403" t="s">
        <v>1063</v>
      </c>
      <c r="C108" s="403" t="s">
        <v>269</v>
      </c>
      <c r="D108" s="403" t="s">
        <v>1078</v>
      </c>
      <c r="E108" s="404" t="s">
        <v>985</v>
      </c>
    </row>
    <row r="109" spans="2:6" ht="8.1" customHeight="1" x14ac:dyDescent="0.25">
      <c r="B109" s="405"/>
      <c r="C109" s="405"/>
      <c r="D109" s="405"/>
      <c r="E109" s="406"/>
    </row>
    <row r="110" spans="2:6" x14ac:dyDescent="0.25">
      <c r="B110" s="403" t="s">
        <v>1063</v>
      </c>
      <c r="C110" s="403" t="s">
        <v>291</v>
      </c>
      <c r="D110" s="403" t="s">
        <v>1079</v>
      </c>
      <c r="E110" s="404" t="s">
        <v>982</v>
      </c>
      <c r="F110" s="360" t="str">
        <f>CONCATENATE(D110, "; ",D111)</f>
        <v>Pondération; Hiérarchisation</v>
      </c>
    </row>
    <row r="111" spans="2:6" x14ac:dyDescent="0.25">
      <c r="B111" s="403" t="s">
        <v>1063</v>
      </c>
      <c r="C111" s="403" t="s">
        <v>291</v>
      </c>
      <c r="D111" s="403" t="s">
        <v>1080</v>
      </c>
      <c r="E111" s="404" t="s">
        <v>983</v>
      </c>
    </row>
    <row r="112" spans="2:6" ht="8.1" customHeight="1" x14ac:dyDescent="0.25">
      <c r="B112" s="405"/>
      <c r="C112" s="405"/>
      <c r="D112" s="405"/>
      <c r="E112" s="406"/>
    </row>
    <row r="113" spans="2:6" x14ac:dyDescent="0.25">
      <c r="B113" s="403" t="s">
        <v>1063</v>
      </c>
      <c r="C113" s="403" t="s">
        <v>301</v>
      </c>
      <c r="D113" s="403" t="s">
        <v>1081</v>
      </c>
      <c r="E113" s="404" t="s">
        <v>982</v>
      </c>
      <c r="F113" s="360" t="str">
        <f>CONCATENATE(D113,"; ",D114,"; ",D115,"; ",D116,"; ",D117,"; ",D118,"; ",D119)</f>
        <v>Critère prix; Sous critère prix; Critère coût; Sous critère coût; Critère autre ; Sous critère autre; Critères énoncés dans les documents de la consultation</v>
      </c>
    </row>
    <row r="114" spans="2:6" x14ac:dyDescent="0.25">
      <c r="B114" s="403" t="s">
        <v>1063</v>
      </c>
      <c r="C114" s="403" t="s">
        <v>301</v>
      </c>
      <c r="D114" s="403" t="s">
        <v>1082</v>
      </c>
      <c r="E114" s="404" t="s">
        <v>983</v>
      </c>
    </row>
    <row r="115" spans="2:6" x14ac:dyDescent="0.25">
      <c r="B115" s="403" t="s">
        <v>1063</v>
      </c>
      <c r="C115" s="403" t="s">
        <v>301</v>
      </c>
      <c r="D115" s="403" t="s">
        <v>1083</v>
      </c>
      <c r="E115" s="404" t="s">
        <v>997</v>
      </c>
    </row>
    <row r="116" spans="2:6" x14ac:dyDescent="0.25">
      <c r="B116" s="403" t="s">
        <v>1063</v>
      </c>
      <c r="C116" s="403" t="s">
        <v>301</v>
      </c>
      <c r="D116" s="403" t="s">
        <v>1084</v>
      </c>
      <c r="E116" s="404" t="s">
        <v>985</v>
      </c>
      <c r="F116" s="25"/>
    </row>
    <row r="117" spans="2:6" x14ac:dyDescent="0.25">
      <c r="B117" s="403" t="s">
        <v>1063</v>
      </c>
      <c r="C117" s="403" t="s">
        <v>301</v>
      </c>
      <c r="D117" s="403" t="s">
        <v>1085</v>
      </c>
      <c r="E117" s="404" t="s">
        <v>987</v>
      </c>
    </row>
    <row r="118" spans="2:6" x14ac:dyDescent="0.25">
      <c r="B118" s="403" t="s">
        <v>1063</v>
      </c>
      <c r="C118" s="403" t="s">
        <v>301</v>
      </c>
      <c r="D118" s="403" t="s">
        <v>1086</v>
      </c>
      <c r="E118" s="404" t="s">
        <v>989</v>
      </c>
    </row>
    <row r="119" spans="2:6" x14ac:dyDescent="0.25">
      <c r="B119" s="403" t="s">
        <v>1063</v>
      </c>
      <c r="C119" s="403" t="s">
        <v>301</v>
      </c>
      <c r="D119" s="403" t="s">
        <v>1087</v>
      </c>
      <c r="E119" s="404" t="s">
        <v>991</v>
      </c>
    </row>
    <row r="120" spans="2:6" ht="8.1" customHeight="1" x14ac:dyDescent="0.25">
      <c r="B120" s="405"/>
      <c r="C120" s="405"/>
      <c r="D120" s="405"/>
      <c r="E120" s="406"/>
    </row>
    <row r="121" spans="2:6" x14ac:dyDescent="0.25">
      <c r="B121" s="403" t="s">
        <v>1063</v>
      </c>
      <c r="C121" s="403" t="s">
        <v>1088</v>
      </c>
      <c r="D121" s="403" t="s">
        <v>1089</v>
      </c>
      <c r="E121" s="404" t="s">
        <v>982</v>
      </c>
      <c r="F121" s="360" t="str">
        <f>CONCATENATE(D121,"; ",D122,"; ",D123,"; ",D124,"; ",D125,"; ",D126,"; ",D127,"; ",)</f>
        <v xml:space="preserve">CCAG-FCS; CCAG-MI; CCAG-Tx; CCAG-PI; CCAG-MOE; CCAG-TIC; Aucun; </v>
      </c>
    </row>
    <row r="122" spans="2:6" x14ac:dyDescent="0.25">
      <c r="B122" s="403" t="s">
        <v>1063</v>
      </c>
      <c r="C122" s="403" t="s">
        <v>1088</v>
      </c>
      <c r="D122" s="403" t="s">
        <v>1090</v>
      </c>
      <c r="E122" s="404" t="s">
        <v>983</v>
      </c>
    </row>
    <row r="123" spans="2:6" x14ac:dyDescent="0.25">
      <c r="B123" s="403" t="s">
        <v>1063</v>
      </c>
      <c r="C123" s="403" t="s">
        <v>1088</v>
      </c>
      <c r="D123" s="403" t="s">
        <v>1091</v>
      </c>
      <c r="E123" s="404" t="s">
        <v>997</v>
      </c>
    </row>
    <row r="124" spans="2:6" x14ac:dyDescent="0.25">
      <c r="B124" s="403" t="s">
        <v>1063</v>
      </c>
      <c r="C124" s="403" t="s">
        <v>1088</v>
      </c>
      <c r="D124" s="403" t="s">
        <v>1092</v>
      </c>
      <c r="E124" s="404" t="s">
        <v>985</v>
      </c>
    </row>
    <row r="125" spans="2:6" x14ac:dyDescent="0.25">
      <c r="B125" s="403" t="s">
        <v>1063</v>
      </c>
      <c r="C125" s="403" t="s">
        <v>1088</v>
      </c>
      <c r="D125" s="403" t="s">
        <v>1093</v>
      </c>
      <c r="E125" s="404" t="s">
        <v>987</v>
      </c>
    </row>
    <row r="126" spans="2:6" x14ac:dyDescent="0.25">
      <c r="B126" s="403" t="s">
        <v>1063</v>
      </c>
      <c r="C126" s="403" t="s">
        <v>1088</v>
      </c>
      <c r="D126" s="403" t="s">
        <v>1094</v>
      </c>
      <c r="E126" s="404" t="s">
        <v>989</v>
      </c>
    </row>
    <row r="127" spans="2:6" x14ac:dyDescent="0.25">
      <c r="B127" s="403" t="s">
        <v>1063</v>
      </c>
      <c r="C127" s="403" t="s">
        <v>1088</v>
      </c>
      <c r="D127" s="403" t="s">
        <v>1095</v>
      </c>
      <c r="E127" s="404" t="s">
        <v>991</v>
      </c>
    </row>
    <row r="128" spans="2:6" ht="8.1" customHeight="1" x14ac:dyDescent="0.25">
      <c r="B128" s="405"/>
      <c r="C128" s="405"/>
      <c r="D128" s="405"/>
      <c r="E128" s="406"/>
    </row>
    <row r="129" spans="2:6" x14ac:dyDescent="0.25">
      <c r="B129" s="403" t="s">
        <v>1096</v>
      </c>
      <c r="C129" s="403" t="s">
        <v>411</v>
      </c>
      <c r="D129" s="410" t="s">
        <v>329</v>
      </c>
      <c r="E129" s="404" t="s">
        <v>982</v>
      </c>
      <c r="F129" s="360" t="str">
        <f>CONCATENATE(D129,"; ",D130,"; ",D131)</f>
        <v>Candidature; Offre; Candidature Offre</v>
      </c>
    </row>
    <row r="130" spans="2:6" x14ac:dyDescent="0.25">
      <c r="B130" s="403" t="s">
        <v>1096</v>
      </c>
      <c r="C130" s="403" t="s">
        <v>411</v>
      </c>
      <c r="D130" s="410" t="s">
        <v>1097</v>
      </c>
      <c r="E130" s="404" t="s">
        <v>983</v>
      </c>
    </row>
    <row r="131" spans="2:6" x14ac:dyDescent="0.25">
      <c r="B131" s="403" t="s">
        <v>1096</v>
      </c>
      <c r="C131" s="403" t="s">
        <v>411</v>
      </c>
      <c r="D131" s="410" t="s">
        <v>1098</v>
      </c>
      <c r="E131" s="404" t="s">
        <v>997</v>
      </c>
    </row>
    <row r="132" spans="2:6" ht="8.1" customHeight="1" x14ac:dyDescent="0.25"/>
    <row r="133" spans="2:6" x14ac:dyDescent="0.25">
      <c r="B133" s="403" t="s">
        <v>1096</v>
      </c>
      <c r="C133" s="403" t="s">
        <v>1099</v>
      </c>
      <c r="D133" s="408" t="s">
        <v>1100</v>
      </c>
      <c r="E133" s="404" t="s">
        <v>982</v>
      </c>
      <c r="F133" s="360" t="str">
        <f>CONCATENATE(D133,"; ",D134,"; ",D135)</f>
        <v>Déposé; Ouverte; Décidé</v>
      </c>
    </row>
    <row r="134" spans="2:6" x14ac:dyDescent="0.25">
      <c r="B134" s="403" t="s">
        <v>1096</v>
      </c>
      <c r="C134" s="403" t="s">
        <v>1099</v>
      </c>
      <c r="D134" s="408" t="s">
        <v>1101</v>
      </c>
      <c r="E134" s="404" t="s">
        <v>983</v>
      </c>
    </row>
    <row r="135" spans="2:6" x14ac:dyDescent="0.25">
      <c r="B135" s="403" t="s">
        <v>1096</v>
      </c>
      <c r="C135" s="403" t="s">
        <v>1099</v>
      </c>
      <c r="D135" s="408" t="s">
        <v>1005</v>
      </c>
      <c r="E135" s="404" t="s">
        <v>997</v>
      </c>
    </row>
    <row r="136" spans="2:6" ht="8.1" customHeight="1" x14ac:dyDescent="0.25"/>
    <row r="137" spans="2:6" x14ac:dyDescent="0.25">
      <c r="B137" s="403" t="s">
        <v>1096</v>
      </c>
      <c r="C137" s="403" t="s">
        <v>1102</v>
      </c>
      <c r="D137" s="408" t="s">
        <v>1100</v>
      </c>
      <c r="E137" s="404" t="s">
        <v>982</v>
      </c>
      <c r="F137" s="360" t="str">
        <f>CONCATENATE(D137,"; ",D138,"; ",D139)</f>
        <v>Déposé; Ouverte; Décidé</v>
      </c>
    </row>
    <row r="138" spans="2:6" x14ac:dyDescent="0.25">
      <c r="B138" s="403" t="s">
        <v>1096</v>
      </c>
      <c r="C138" s="403" t="s">
        <v>1102</v>
      </c>
      <c r="D138" s="408" t="s">
        <v>1101</v>
      </c>
      <c r="E138" s="404" t="s">
        <v>983</v>
      </c>
    </row>
    <row r="139" spans="2:6" x14ac:dyDescent="0.25">
      <c r="B139" s="403" t="s">
        <v>1096</v>
      </c>
      <c r="C139" s="403" t="s">
        <v>1102</v>
      </c>
      <c r="D139" s="408" t="s">
        <v>1005</v>
      </c>
      <c r="E139" s="404" t="s">
        <v>997</v>
      </c>
    </row>
    <row r="140" spans="2:6" ht="8.1" customHeight="1" x14ac:dyDescent="0.25"/>
    <row r="141" spans="2:6" x14ac:dyDescent="0.25">
      <c r="B141" s="403" t="s">
        <v>1096</v>
      </c>
      <c r="C141" s="403" t="s">
        <v>429</v>
      </c>
      <c r="D141" s="408" t="s">
        <v>1103</v>
      </c>
      <c r="E141" s="404" t="s">
        <v>982</v>
      </c>
      <c r="F141" s="360" t="str">
        <f>CONCATENATE(D141,"; ",D142,"; ",D143,"; ",D144,"; ",D145,"; ",)</f>
        <v xml:space="preserve">Irrégulier; Inapproprié; Inacceptable; Non attribué; Attribué; </v>
      </c>
    </row>
    <row r="142" spans="2:6" x14ac:dyDescent="0.25">
      <c r="B142" s="403" t="s">
        <v>1096</v>
      </c>
      <c r="C142" s="403" t="s">
        <v>429</v>
      </c>
      <c r="D142" s="408" t="s">
        <v>1104</v>
      </c>
      <c r="E142" s="404" t="s">
        <v>983</v>
      </c>
    </row>
    <row r="143" spans="2:6" x14ac:dyDescent="0.25">
      <c r="B143" s="403" t="s">
        <v>1096</v>
      </c>
      <c r="C143" s="403" t="s">
        <v>429</v>
      </c>
      <c r="D143" s="408" t="s">
        <v>1105</v>
      </c>
      <c r="E143" s="404" t="s">
        <v>997</v>
      </c>
    </row>
    <row r="144" spans="2:6" x14ac:dyDescent="0.25">
      <c r="B144" s="403" t="s">
        <v>1096</v>
      </c>
      <c r="C144" s="403" t="s">
        <v>429</v>
      </c>
      <c r="D144" s="408" t="s">
        <v>1106</v>
      </c>
      <c r="E144" s="404" t="s">
        <v>985</v>
      </c>
    </row>
    <row r="145" spans="2:6" x14ac:dyDescent="0.25">
      <c r="B145" s="403" t="s">
        <v>1096</v>
      </c>
      <c r="C145" s="403" t="s">
        <v>429</v>
      </c>
      <c r="D145" s="408" t="s">
        <v>1107</v>
      </c>
      <c r="E145" s="404" t="s">
        <v>987</v>
      </c>
    </row>
    <row r="146" spans="2:6" ht="8.1" customHeight="1" x14ac:dyDescent="0.25"/>
    <row r="147" spans="2:6" x14ac:dyDescent="0.25">
      <c r="B147" s="403" t="s">
        <v>1096</v>
      </c>
      <c r="C147" s="403" t="s">
        <v>444</v>
      </c>
      <c r="D147" s="403" t="s">
        <v>1108</v>
      </c>
      <c r="E147" s="404" t="s">
        <v>982</v>
      </c>
      <c r="F147" s="360" t="str">
        <f>CONCATENATE(D147,"; ",D148,"; ",D149,"; ",D150,"; ",)</f>
        <v xml:space="preserve">Solidaire
; Conjoint - Mandataire Solidaire; Conjoint - Mandataire Non solidaire; Pas de groupement; </v>
      </c>
    </row>
    <row r="148" spans="2:6" x14ac:dyDescent="0.25">
      <c r="B148" s="403" t="s">
        <v>1096</v>
      </c>
      <c r="C148" s="403" t="s">
        <v>444</v>
      </c>
      <c r="D148" s="403" t="s">
        <v>1109</v>
      </c>
      <c r="E148" s="404" t="s">
        <v>983</v>
      </c>
    </row>
    <row r="149" spans="2:6" x14ac:dyDescent="0.25">
      <c r="B149" s="403" t="s">
        <v>1096</v>
      </c>
      <c r="C149" s="403" t="s">
        <v>444</v>
      </c>
      <c r="D149" s="403" t="s">
        <v>1110</v>
      </c>
      <c r="E149" s="404" t="s">
        <v>997</v>
      </c>
    </row>
    <row r="150" spans="2:6" x14ac:dyDescent="0.25">
      <c r="B150" s="403" t="s">
        <v>1096</v>
      </c>
      <c r="C150" s="403" t="s">
        <v>444</v>
      </c>
      <c r="D150" s="403" t="s">
        <v>1111</v>
      </c>
      <c r="E150" s="404" t="s">
        <v>985</v>
      </c>
    </row>
    <row r="151" spans="2:6" ht="8.1" customHeight="1" x14ac:dyDescent="0.25"/>
    <row r="152" spans="2:6" x14ac:dyDescent="0.25">
      <c r="B152" s="403" t="s">
        <v>1096</v>
      </c>
      <c r="C152" s="403" t="s">
        <v>1112</v>
      </c>
      <c r="D152" s="403" t="s">
        <v>1113</v>
      </c>
      <c r="E152" s="404" t="s">
        <v>982</v>
      </c>
      <c r="F152" s="360" t="str">
        <f>CONCATENATE(D152,"; ",D153)</f>
        <v>Electronique; Papier</v>
      </c>
    </row>
    <row r="153" spans="2:6" x14ac:dyDescent="0.25">
      <c r="B153" s="403" t="s">
        <v>1096</v>
      </c>
      <c r="C153" s="403" t="s">
        <v>1112</v>
      </c>
      <c r="D153" s="403" t="s">
        <v>1114</v>
      </c>
      <c r="E153" s="404" t="s">
        <v>983</v>
      </c>
    </row>
    <row r="154" spans="2:6" ht="8.1" customHeight="1" x14ac:dyDescent="0.25"/>
    <row r="155" spans="2:6" x14ac:dyDescent="0.25">
      <c r="B155" s="403" t="s">
        <v>553</v>
      </c>
      <c r="C155" s="403" t="s">
        <v>1115</v>
      </c>
      <c r="D155" s="411" t="s">
        <v>1116</v>
      </c>
      <c r="E155" s="404" t="s">
        <v>982</v>
      </c>
      <c r="F155" s="360" t="str">
        <f>CONCATENATE(D155,"; ",D156,"; ",D157,"; ",D158,"; ",D159,"; ",D160,"; ",D161)</f>
        <v>Candidat unique; Mandataire
; Co-traitant; Sous-traitant niveau = 1; Sous-traitant niveau &gt; 1; Contributeur; Créancier</v>
      </c>
    </row>
    <row r="156" spans="2:6" x14ac:dyDescent="0.25">
      <c r="B156" s="403" t="s">
        <v>553</v>
      </c>
      <c r="C156" s="403" t="s">
        <v>1115</v>
      </c>
      <c r="D156" s="403" t="s">
        <v>1117</v>
      </c>
      <c r="E156" s="404" t="s">
        <v>983</v>
      </c>
    </row>
    <row r="157" spans="2:6" x14ac:dyDescent="0.25">
      <c r="B157" s="403" t="s">
        <v>553</v>
      </c>
      <c r="C157" s="403" t="s">
        <v>1115</v>
      </c>
      <c r="D157" s="403" t="s">
        <v>1118</v>
      </c>
      <c r="E157" s="404" t="s">
        <v>997</v>
      </c>
    </row>
    <row r="158" spans="2:6" x14ac:dyDescent="0.25">
      <c r="B158" s="403" t="s">
        <v>553</v>
      </c>
      <c r="C158" s="403" t="s">
        <v>1115</v>
      </c>
      <c r="D158" s="403" t="s">
        <v>1119</v>
      </c>
      <c r="E158" s="404" t="s">
        <v>985</v>
      </c>
    </row>
    <row r="159" spans="2:6" x14ac:dyDescent="0.25">
      <c r="B159" s="403" t="s">
        <v>553</v>
      </c>
      <c r="C159" s="403" t="s">
        <v>1115</v>
      </c>
      <c r="D159" s="403" t="s">
        <v>1120</v>
      </c>
      <c r="E159" s="404" t="s">
        <v>987</v>
      </c>
    </row>
    <row r="160" spans="2:6" x14ac:dyDescent="0.25">
      <c r="B160" s="403" t="s">
        <v>553</v>
      </c>
      <c r="C160" s="403" t="s">
        <v>1115</v>
      </c>
      <c r="D160" s="403" t="s">
        <v>1121</v>
      </c>
      <c r="E160" s="404" t="s">
        <v>989</v>
      </c>
    </row>
    <row r="161" spans="2:6" x14ac:dyDescent="0.25">
      <c r="B161" s="403" t="s">
        <v>553</v>
      </c>
      <c r="C161" s="403" t="s">
        <v>1115</v>
      </c>
      <c r="D161" s="403" t="s">
        <v>1122</v>
      </c>
      <c r="E161" s="404" t="s">
        <v>991</v>
      </c>
    </row>
    <row r="162" spans="2:6" ht="8.1" customHeight="1" x14ac:dyDescent="0.25"/>
    <row r="163" spans="2:6" x14ac:dyDescent="0.25">
      <c r="B163" s="403" t="s">
        <v>506</v>
      </c>
      <c r="C163" s="403" t="s">
        <v>879</v>
      </c>
      <c r="D163" s="403" t="s">
        <v>1123</v>
      </c>
      <c r="E163" s="404" t="s">
        <v>982</v>
      </c>
      <c r="F163" s="360" t="str">
        <f>CONCATENATE(D163,"; ",D164)</f>
        <v>Organisme de droit public; Entreprise publique</v>
      </c>
    </row>
    <row r="164" spans="2:6" x14ac:dyDescent="0.25">
      <c r="B164" s="403" t="s">
        <v>506</v>
      </c>
      <c r="C164" s="403" t="s">
        <v>879</v>
      </c>
      <c r="D164" s="403" t="s">
        <v>1124</v>
      </c>
      <c r="E164" s="404" t="s">
        <v>983</v>
      </c>
    </row>
    <row r="165" spans="2:6" ht="8.1" customHeight="1" x14ac:dyDescent="0.25">
      <c r="B165" s="405"/>
      <c r="C165" s="405"/>
      <c r="D165" s="405"/>
      <c r="E165" s="406"/>
    </row>
    <row r="166" spans="2:6" x14ac:dyDescent="0.25">
      <c r="B166" s="403" t="s">
        <v>1125</v>
      </c>
      <c r="C166" s="403" t="s">
        <v>198</v>
      </c>
      <c r="D166" s="403" t="s">
        <v>525</v>
      </c>
      <c r="E166" s="404" t="s">
        <v>982</v>
      </c>
      <c r="F166" s="360" t="str">
        <f>CONCATENATE(D166,"; ",D167,"; ",D168,"; ",D169,"; ",D170,"; ",D171,"; ",D172)</f>
        <v>Code postal; Code commune; Code arrondissement; Code canton; Code département; Code région; Code pays</v>
      </c>
    </row>
    <row r="167" spans="2:6" x14ac:dyDescent="0.25">
      <c r="B167" s="403" t="s">
        <v>1125</v>
      </c>
      <c r="C167" s="403" t="s">
        <v>198</v>
      </c>
      <c r="D167" s="403" t="s">
        <v>1126</v>
      </c>
      <c r="E167" s="404" t="s">
        <v>983</v>
      </c>
    </row>
    <row r="168" spans="2:6" x14ac:dyDescent="0.25">
      <c r="B168" s="403" t="s">
        <v>1125</v>
      </c>
      <c r="C168" s="403" t="s">
        <v>198</v>
      </c>
      <c r="D168" s="403" t="s">
        <v>1127</v>
      </c>
      <c r="E168" s="404" t="s">
        <v>997</v>
      </c>
    </row>
    <row r="169" spans="2:6" x14ac:dyDescent="0.25">
      <c r="B169" s="403" t="s">
        <v>1125</v>
      </c>
      <c r="C169" s="403" t="s">
        <v>198</v>
      </c>
      <c r="D169" s="403" t="s">
        <v>1128</v>
      </c>
      <c r="E169" s="404" t="s">
        <v>985</v>
      </c>
    </row>
    <row r="170" spans="2:6" x14ac:dyDescent="0.25">
      <c r="B170" s="403" t="s">
        <v>1125</v>
      </c>
      <c r="C170" s="403" t="s">
        <v>198</v>
      </c>
      <c r="D170" s="403" t="s">
        <v>1129</v>
      </c>
      <c r="E170" s="404" t="s">
        <v>987</v>
      </c>
    </row>
    <row r="171" spans="2:6" x14ac:dyDescent="0.25">
      <c r="B171" s="403" t="s">
        <v>1125</v>
      </c>
      <c r="C171" s="403" t="s">
        <v>198</v>
      </c>
      <c r="D171" s="403" t="s">
        <v>1130</v>
      </c>
      <c r="E171" s="404" t="s">
        <v>989</v>
      </c>
    </row>
    <row r="172" spans="2:6" x14ac:dyDescent="0.25">
      <c r="B172" s="403" t="s">
        <v>1125</v>
      </c>
      <c r="C172" s="403" t="s">
        <v>198</v>
      </c>
      <c r="D172" s="403" t="s">
        <v>529</v>
      </c>
      <c r="E172" s="404" t="s">
        <v>991</v>
      </c>
    </row>
    <row r="173" spans="2:6" ht="8.1" customHeight="1" x14ac:dyDescent="0.25">
      <c r="B173" s="405"/>
      <c r="C173" s="405"/>
      <c r="D173" s="405"/>
      <c r="E173" s="406"/>
    </row>
    <row r="174" spans="2:6" x14ac:dyDescent="0.25">
      <c r="B174" s="403" t="s">
        <v>1131</v>
      </c>
      <c r="C174" s="403" t="s">
        <v>147</v>
      </c>
      <c r="D174" s="403" t="s">
        <v>1132</v>
      </c>
      <c r="E174" s="404" t="s">
        <v>982</v>
      </c>
      <c r="F174" s="360" t="str">
        <f>CONCATENATE(D174,"; ",D175)</f>
        <v>Contact principal; Contact secondaire</v>
      </c>
    </row>
    <row r="175" spans="2:6" x14ac:dyDescent="0.25">
      <c r="B175" s="403" t="s">
        <v>1131</v>
      </c>
      <c r="C175" s="403" t="s">
        <v>147</v>
      </c>
      <c r="D175" s="403" t="s">
        <v>1133</v>
      </c>
      <c r="E175" s="404" t="s">
        <v>983</v>
      </c>
    </row>
    <row r="176" spans="2:6" ht="8.1" customHeight="1" x14ac:dyDescent="0.25"/>
    <row r="177" spans="2:6" x14ac:dyDescent="0.25">
      <c r="B177" s="403" t="s">
        <v>553</v>
      </c>
      <c r="C177" s="403" t="s">
        <v>879</v>
      </c>
      <c r="D177" s="403" t="s">
        <v>1134</v>
      </c>
      <c r="E177" s="404" t="s">
        <v>982</v>
      </c>
      <c r="F177" s="360" t="str">
        <f>CONCATENATE(D177,"; ",D178,"; ",D179,"; ",D180,"; ",D181,"; ",D182,"; ",D183,"; ",D184,"; ",D185)</f>
        <v>Entrepreneur individuel; Groupement de droit privé non doté de la personnalité morale; Personne morale de droit étranger; Personne morale de droit public soumise au droit commercial; Société commerciale; Autre personne morale immatriculée au RCS; Personne morale et organisme soumis au droit administratif; Organisme privé spécialisé; Groupement de droit privé</v>
      </c>
    </row>
    <row r="178" spans="2:6" x14ac:dyDescent="0.25">
      <c r="B178" s="403" t="s">
        <v>553</v>
      </c>
      <c r="C178" s="403" t="s">
        <v>879</v>
      </c>
      <c r="D178" s="403" t="s">
        <v>1135</v>
      </c>
      <c r="E178" s="404" t="s">
        <v>983</v>
      </c>
    </row>
    <row r="179" spans="2:6" x14ac:dyDescent="0.25">
      <c r="B179" s="403" t="s">
        <v>553</v>
      </c>
      <c r="C179" s="403" t="s">
        <v>879</v>
      </c>
      <c r="D179" s="403" t="s">
        <v>1136</v>
      </c>
      <c r="E179" s="404" t="s">
        <v>997</v>
      </c>
    </row>
    <row r="180" spans="2:6" x14ac:dyDescent="0.25">
      <c r="B180" s="403" t="s">
        <v>553</v>
      </c>
      <c r="C180" s="403" t="s">
        <v>879</v>
      </c>
      <c r="D180" s="403" t="s">
        <v>1137</v>
      </c>
      <c r="E180" s="404" t="s">
        <v>985</v>
      </c>
    </row>
    <row r="181" spans="2:6" x14ac:dyDescent="0.25">
      <c r="B181" s="403" t="s">
        <v>553</v>
      </c>
      <c r="C181" s="403" t="s">
        <v>879</v>
      </c>
      <c r="D181" s="403" t="s">
        <v>1138</v>
      </c>
      <c r="E181" s="404" t="s">
        <v>987</v>
      </c>
    </row>
    <row r="182" spans="2:6" x14ac:dyDescent="0.25">
      <c r="B182" s="403" t="s">
        <v>553</v>
      </c>
      <c r="C182" s="403" t="s">
        <v>879</v>
      </c>
      <c r="D182" s="403" t="s">
        <v>1139</v>
      </c>
      <c r="E182" s="404" t="s">
        <v>989</v>
      </c>
    </row>
    <row r="183" spans="2:6" x14ac:dyDescent="0.25">
      <c r="B183" s="403" t="s">
        <v>553</v>
      </c>
      <c r="C183" s="403" t="s">
        <v>879</v>
      </c>
      <c r="D183" s="403" t="s">
        <v>1140</v>
      </c>
      <c r="E183" s="404" t="s">
        <v>991</v>
      </c>
    </row>
    <row r="184" spans="2:6" x14ac:dyDescent="0.25">
      <c r="B184" s="403" t="s">
        <v>553</v>
      </c>
      <c r="C184" s="403" t="s">
        <v>879</v>
      </c>
      <c r="D184" s="403" t="s">
        <v>1141</v>
      </c>
      <c r="E184" s="404" t="s">
        <v>993</v>
      </c>
    </row>
    <row r="185" spans="2:6" x14ac:dyDescent="0.25">
      <c r="B185" s="403" t="s">
        <v>553</v>
      </c>
      <c r="C185" s="403" t="s">
        <v>879</v>
      </c>
      <c r="D185" s="403" t="s">
        <v>1142</v>
      </c>
      <c r="E185" s="404" t="s">
        <v>1038</v>
      </c>
    </row>
    <row r="186" spans="2:6" ht="8.1" customHeight="1" x14ac:dyDescent="0.25"/>
    <row r="187" spans="2:6" x14ac:dyDescent="0.25">
      <c r="B187" s="403" t="s">
        <v>553</v>
      </c>
      <c r="C187" s="403" t="s">
        <v>1143</v>
      </c>
      <c r="D187" s="403" t="s">
        <v>1144</v>
      </c>
      <c r="E187" s="404" t="s">
        <v>982</v>
      </c>
      <c r="F187" s="360" t="str">
        <f>CONCATENATE(D187,"; ",D188,"; ",D189,"; ",D190)</f>
        <v>Microentreprises (MIC); Petites et moyennes entreprises (PME); Entreprises de taille intermédiaire (ETI); Grandes entreprises (GE)</v>
      </c>
    </row>
    <row r="188" spans="2:6" x14ac:dyDescent="0.25">
      <c r="B188" s="403" t="s">
        <v>553</v>
      </c>
      <c r="C188" s="403" t="s">
        <v>1143</v>
      </c>
      <c r="D188" s="403" t="s">
        <v>1145</v>
      </c>
      <c r="E188" s="404" t="s">
        <v>983</v>
      </c>
    </row>
    <row r="189" spans="2:6" x14ac:dyDescent="0.25">
      <c r="B189" s="403" t="s">
        <v>553</v>
      </c>
      <c r="C189" s="403" t="s">
        <v>1143</v>
      </c>
      <c r="D189" s="403" t="s">
        <v>1146</v>
      </c>
      <c r="E189" s="404" t="s">
        <v>997</v>
      </c>
    </row>
    <row r="190" spans="2:6" x14ac:dyDescent="0.25">
      <c r="B190" s="403" t="s">
        <v>553</v>
      </c>
      <c r="C190" s="403" t="s">
        <v>1143</v>
      </c>
      <c r="D190" s="403" t="s">
        <v>1147</v>
      </c>
      <c r="E190" s="404" t="s">
        <v>985</v>
      </c>
    </row>
    <row r="191" spans="2:6" ht="8.1" customHeight="1" x14ac:dyDescent="0.25"/>
    <row r="192" spans="2:6" x14ac:dyDescent="0.25">
      <c r="B192" s="403" t="s">
        <v>553</v>
      </c>
      <c r="C192" s="403" t="s">
        <v>1148</v>
      </c>
      <c r="D192" s="403" t="s">
        <v>1149</v>
      </c>
      <c r="E192" s="404" t="s">
        <v>982</v>
      </c>
      <c r="F192" s="360" t="str">
        <f>CONCATENATE(D192,"; ",D193,"; ",D194,"; ",D195)</f>
        <v>EA; EATT; EA pro inclusive; ESAT</v>
      </c>
    </row>
    <row r="193" spans="2:6" x14ac:dyDescent="0.25">
      <c r="B193" s="403" t="s">
        <v>553</v>
      </c>
      <c r="C193" s="403" t="s">
        <v>1148</v>
      </c>
      <c r="D193" s="403" t="s">
        <v>1150</v>
      </c>
      <c r="E193" s="404" t="s">
        <v>983</v>
      </c>
    </row>
    <row r="194" spans="2:6" x14ac:dyDescent="0.25">
      <c r="B194" s="403" t="s">
        <v>553</v>
      </c>
      <c r="C194" s="403" t="s">
        <v>1148</v>
      </c>
      <c r="D194" s="403" t="s">
        <v>1151</v>
      </c>
      <c r="E194" s="404" t="s">
        <v>997</v>
      </c>
    </row>
    <row r="195" spans="2:6" x14ac:dyDescent="0.25">
      <c r="B195" s="403" t="s">
        <v>553</v>
      </c>
      <c r="C195" s="403" t="s">
        <v>1148</v>
      </c>
      <c r="D195" s="403" t="s">
        <v>1152</v>
      </c>
      <c r="E195" s="404" t="s">
        <v>985</v>
      </c>
    </row>
    <row r="196" spans="2:6" ht="8.1" customHeight="1" x14ac:dyDescent="0.25">
      <c r="E196" s="25"/>
      <c r="F196" s="25"/>
    </row>
    <row r="197" spans="2:6" x14ac:dyDescent="0.25">
      <c r="B197" s="403" t="s">
        <v>385</v>
      </c>
      <c r="C197" s="403" t="s">
        <v>392</v>
      </c>
      <c r="D197" s="403" t="s">
        <v>1392</v>
      </c>
      <c r="E197" s="404" t="s">
        <v>982</v>
      </c>
      <c r="F197" s="360" t="str">
        <f>CONCATENATE(D197,"; ",D198,"; ",D199,"; ",D200,"; ",D201,"; ",)</f>
        <v xml:space="preserve">Avis d'appel à la concurrence; Règlement de consultation; Dossier de consultation; DUME acheteur; Autre; </v>
      </c>
    </row>
    <row r="198" spans="2:6" x14ac:dyDescent="0.25">
      <c r="B198" s="403" t="s">
        <v>385</v>
      </c>
      <c r="C198" s="403" t="s">
        <v>392</v>
      </c>
      <c r="D198" s="403" t="s">
        <v>1153</v>
      </c>
      <c r="E198" s="404" t="s">
        <v>983</v>
      </c>
    </row>
    <row r="199" spans="2:6" x14ac:dyDescent="0.25">
      <c r="B199" s="403" t="s">
        <v>385</v>
      </c>
      <c r="C199" s="403" t="s">
        <v>392</v>
      </c>
      <c r="D199" s="403" t="s">
        <v>1154</v>
      </c>
      <c r="E199" s="404" t="s">
        <v>997</v>
      </c>
    </row>
    <row r="200" spans="2:6" x14ac:dyDescent="0.25">
      <c r="B200" s="403" t="s">
        <v>385</v>
      </c>
      <c r="C200" s="403" t="s">
        <v>392</v>
      </c>
      <c r="D200" s="403" t="s">
        <v>1155</v>
      </c>
      <c r="E200" s="404" t="s">
        <v>985</v>
      </c>
    </row>
    <row r="201" spans="2:6" x14ac:dyDescent="0.25">
      <c r="B201" s="403" t="s">
        <v>385</v>
      </c>
      <c r="C201" s="403" t="s">
        <v>392</v>
      </c>
      <c r="D201" s="403" t="s">
        <v>1156</v>
      </c>
      <c r="E201" s="404" t="s">
        <v>987</v>
      </c>
    </row>
    <row r="202" spans="2:6" ht="8.1" customHeight="1" x14ac:dyDescent="0.25"/>
    <row r="203" spans="2:6" x14ac:dyDescent="0.25">
      <c r="B203" s="403" t="s">
        <v>385</v>
      </c>
      <c r="C203" s="403" t="s">
        <v>915</v>
      </c>
      <c r="D203" s="403" t="s">
        <v>1157</v>
      </c>
      <c r="E203" s="404" t="s">
        <v>982</v>
      </c>
      <c r="F203" s="360" t="str">
        <f>CONCATENATE(D203,"; ",D204,"; ",D205)</f>
        <v>Créée; Modifiée; Supprimée</v>
      </c>
    </row>
    <row r="204" spans="2:6" x14ac:dyDescent="0.25">
      <c r="B204" s="403" t="s">
        <v>385</v>
      </c>
      <c r="C204" s="403" t="s">
        <v>915</v>
      </c>
      <c r="D204" s="403" t="s">
        <v>1158</v>
      </c>
      <c r="E204" s="404" t="s">
        <v>983</v>
      </c>
    </row>
    <row r="205" spans="2:6" x14ac:dyDescent="0.25">
      <c r="B205" s="403" t="s">
        <v>385</v>
      </c>
      <c r="C205" s="403" t="s">
        <v>915</v>
      </c>
      <c r="D205" s="403" t="s">
        <v>1159</v>
      </c>
      <c r="E205" s="404" t="s">
        <v>997</v>
      </c>
    </row>
    <row r="206" spans="2:6" ht="8.1" customHeight="1" x14ac:dyDescent="0.25"/>
    <row r="207" spans="2:6" x14ac:dyDescent="0.25">
      <c r="B207" s="412" t="s">
        <v>958</v>
      </c>
      <c r="C207" s="403" t="s">
        <v>970</v>
      </c>
      <c r="D207" s="70" t="s">
        <v>1160</v>
      </c>
      <c r="E207" s="404" t="s">
        <v>982</v>
      </c>
      <c r="F207" s="360" t="str">
        <f>CONCATENATE(D207,"; ",D208,"; ",D209,"; ",D210,"; ",D211,"; ",D212)</f>
        <v>Notification de retrait; Notification de modification; Notification d'attribution; Notification de rejet; Courrier de notification; Autre</v>
      </c>
    </row>
    <row r="208" spans="2:6" x14ac:dyDescent="0.25">
      <c r="B208" s="412" t="s">
        <v>958</v>
      </c>
      <c r="C208" s="403" t="s">
        <v>970</v>
      </c>
      <c r="D208" s="70" t="s">
        <v>1161</v>
      </c>
      <c r="E208" s="404" t="s">
        <v>983</v>
      </c>
    </row>
    <row r="209" spans="2:6" x14ac:dyDescent="0.25">
      <c r="B209" s="412" t="s">
        <v>958</v>
      </c>
      <c r="C209" s="403" t="s">
        <v>970</v>
      </c>
      <c r="D209" s="70" t="s">
        <v>1162</v>
      </c>
      <c r="E209" s="404" t="s">
        <v>997</v>
      </c>
    </row>
    <row r="210" spans="2:6" x14ac:dyDescent="0.25">
      <c r="B210" s="412" t="s">
        <v>958</v>
      </c>
      <c r="C210" s="403" t="s">
        <v>970</v>
      </c>
      <c r="D210" s="75" t="s">
        <v>1163</v>
      </c>
      <c r="E210" s="404" t="s">
        <v>985</v>
      </c>
    </row>
    <row r="211" spans="2:6" x14ac:dyDescent="0.25">
      <c r="B211" s="412" t="s">
        <v>958</v>
      </c>
      <c r="C211" s="403" t="s">
        <v>970</v>
      </c>
      <c r="D211" s="75" t="s">
        <v>1164</v>
      </c>
      <c r="E211" s="404" t="s">
        <v>987</v>
      </c>
    </row>
    <row r="212" spans="2:6" x14ac:dyDescent="0.25">
      <c r="B212" s="412" t="s">
        <v>958</v>
      </c>
      <c r="C212" s="403" t="s">
        <v>970</v>
      </c>
      <c r="D212" s="70" t="s">
        <v>1156</v>
      </c>
      <c r="E212" s="404" t="s">
        <v>989</v>
      </c>
    </row>
    <row r="213" spans="2:6" ht="8.1" customHeight="1" x14ac:dyDescent="0.25"/>
    <row r="214" spans="2:6" x14ac:dyDescent="0.25">
      <c r="B214" s="403" t="s">
        <v>925</v>
      </c>
      <c r="C214" s="403" t="s">
        <v>744</v>
      </c>
      <c r="D214" s="403" t="s">
        <v>1165</v>
      </c>
      <c r="E214" s="404" t="s">
        <v>982</v>
      </c>
      <c r="F214" s="360" t="str">
        <f>CONCATENATE(D214,"; ",D215,"; ",D216,"; ",D217,"; ",D218,"; ",D219,"; ",D220,"; ",D221,"; ",D222,"; ",D223)</f>
        <v>Retrait démat; Dépôt démat; Retrait papier; Dépôt papier; Publication; Modification; Question papier; Dépôt échantillon; Question démat; Réponse démat</v>
      </c>
    </row>
    <row r="215" spans="2:6" x14ac:dyDescent="0.25">
      <c r="B215" s="403" t="s">
        <v>925</v>
      </c>
      <c r="C215" s="403" t="s">
        <v>744</v>
      </c>
      <c r="D215" s="403" t="s">
        <v>1166</v>
      </c>
      <c r="E215" s="404" t="s">
        <v>983</v>
      </c>
    </row>
    <row r="216" spans="2:6" x14ac:dyDescent="0.25">
      <c r="B216" s="403" t="s">
        <v>925</v>
      </c>
      <c r="C216" s="403" t="s">
        <v>744</v>
      </c>
      <c r="D216" s="403" t="s">
        <v>1167</v>
      </c>
      <c r="E216" s="404" t="s">
        <v>997</v>
      </c>
    </row>
    <row r="217" spans="2:6" x14ac:dyDescent="0.25">
      <c r="B217" s="403" t="s">
        <v>925</v>
      </c>
      <c r="C217" s="403" t="s">
        <v>744</v>
      </c>
      <c r="D217" s="403" t="s">
        <v>1168</v>
      </c>
      <c r="E217" s="404" t="s">
        <v>985</v>
      </c>
    </row>
    <row r="218" spans="2:6" x14ac:dyDescent="0.25">
      <c r="B218" s="403" t="s">
        <v>925</v>
      </c>
      <c r="C218" s="403" t="s">
        <v>744</v>
      </c>
      <c r="D218" s="403" t="s">
        <v>1169</v>
      </c>
      <c r="E218" s="404" t="s">
        <v>987</v>
      </c>
    </row>
    <row r="219" spans="2:6" x14ac:dyDescent="0.25">
      <c r="B219" s="403" t="s">
        <v>925</v>
      </c>
      <c r="C219" s="403" t="s">
        <v>744</v>
      </c>
      <c r="D219" s="403" t="s">
        <v>395</v>
      </c>
      <c r="E219" s="404" t="s">
        <v>989</v>
      </c>
    </row>
    <row r="220" spans="2:6" x14ac:dyDescent="0.25">
      <c r="B220" s="403" t="s">
        <v>925</v>
      </c>
      <c r="C220" s="403" t="s">
        <v>744</v>
      </c>
      <c r="D220" s="403" t="s">
        <v>1170</v>
      </c>
      <c r="E220" s="404" t="s">
        <v>991</v>
      </c>
    </row>
    <row r="221" spans="2:6" x14ac:dyDescent="0.25">
      <c r="B221" s="403" t="s">
        <v>925</v>
      </c>
      <c r="C221" s="403" t="s">
        <v>744</v>
      </c>
      <c r="D221" s="403" t="s">
        <v>1171</v>
      </c>
      <c r="E221" s="404" t="s">
        <v>993</v>
      </c>
    </row>
    <row r="222" spans="2:6" x14ac:dyDescent="0.25">
      <c r="B222" s="403" t="s">
        <v>925</v>
      </c>
      <c r="C222" s="403" t="s">
        <v>744</v>
      </c>
      <c r="D222" s="403" t="s">
        <v>1172</v>
      </c>
      <c r="E222" s="404" t="s">
        <v>1038</v>
      </c>
    </row>
    <row r="223" spans="2:6" x14ac:dyDescent="0.25">
      <c r="B223" s="403" t="s">
        <v>925</v>
      </c>
      <c r="C223" s="403" t="s">
        <v>744</v>
      </c>
      <c r="D223" s="403" t="s">
        <v>1173</v>
      </c>
      <c r="E223" s="404" t="s">
        <v>1174</v>
      </c>
    </row>
    <row r="224" spans="2:6" ht="6.75" customHeight="1" x14ac:dyDescent="0.25"/>
    <row r="225" spans="2:6" x14ac:dyDescent="0.25">
      <c r="B225" s="403" t="s">
        <v>472</v>
      </c>
      <c r="C225" s="403" t="s">
        <v>655</v>
      </c>
      <c r="D225" s="403" t="s">
        <v>1175</v>
      </c>
      <c r="E225" s="404" t="s">
        <v>982</v>
      </c>
      <c r="F225" s="360" t="str">
        <f>CONCATENATE(D225,"; ",D226,"; ",D227)</f>
        <v>Forfaitaire; Unitaire; Mixte</v>
      </c>
    </row>
    <row r="226" spans="2:6" x14ac:dyDescent="0.25">
      <c r="B226" s="403" t="s">
        <v>472</v>
      </c>
      <c r="C226" s="403" t="s">
        <v>655</v>
      </c>
      <c r="D226" s="403" t="s">
        <v>1176</v>
      </c>
      <c r="E226" s="404" t="s">
        <v>983</v>
      </c>
    </row>
    <row r="227" spans="2:6" x14ac:dyDescent="0.25">
      <c r="B227" s="403" t="s">
        <v>472</v>
      </c>
      <c r="C227" s="403" t="s">
        <v>655</v>
      </c>
      <c r="D227" s="403" t="s">
        <v>1177</v>
      </c>
      <c r="E227" s="404" t="s">
        <v>997</v>
      </c>
    </row>
    <row r="228" spans="2:6" ht="6.75" customHeight="1" x14ac:dyDescent="0.25"/>
    <row r="229" spans="2:6" x14ac:dyDescent="0.25">
      <c r="B229" s="403" t="s">
        <v>472</v>
      </c>
      <c r="C229" s="403" t="s">
        <v>608</v>
      </c>
      <c r="D229" s="403" t="s">
        <v>1178</v>
      </c>
      <c r="E229" s="404" t="s">
        <v>982</v>
      </c>
      <c r="F229" s="360" t="str">
        <f>CONCATENATE(D229,"; ",D230,"; ",D231)</f>
        <v>Ferme; Ferme et actualisable; Révisable</v>
      </c>
    </row>
    <row r="230" spans="2:6" x14ac:dyDescent="0.25">
      <c r="B230" s="403" t="s">
        <v>472</v>
      </c>
      <c r="C230" s="403" t="s">
        <v>608</v>
      </c>
      <c r="D230" s="403" t="s">
        <v>1179</v>
      </c>
      <c r="E230" s="404" t="s">
        <v>983</v>
      </c>
    </row>
    <row r="231" spans="2:6" x14ac:dyDescent="0.25">
      <c r="B231" s="403" t="s">
        <v>472</v>
      </c>
      <c r="C231" s="403" t="s">
        <v>608</v>
      </c>
      <c r="D231" s="403" t="s">
        <v>1180</v>
      </c>
      <c r="E231" s="404" t="s">
        <v>997</v>
      </c>
    </row>
    <row r="232" spans="2:6" ht="6.75" customHeight="1" x14ac:dyDescent="0.25"/>
    <row r="233" spans="2:6" x14ac:dyDescent="0.25">
      <c r="B233" s="403" t="s">
        <v>472</v>
      </c>
      <c r="C233" s="403" t="s">
        <v>687</v>
      </c>
      <c r="D233" s="403" t="s">
        <v>1181</v>
      </c>
      <c r="E233" s="404" t="s">
        <v>982</v>
      </c>
      <c r="F233" s="360" t="str">
        <f>CONCATENATE(D233,"; ",D234,"; ",D235)</f>
        <v>Sans borne; Maximum; Minimum</v>
      </c>
    </row>
    <row r="234" spans="2:6" x14ac:dyDescent="0.25">
      <c r="B234" s="403" t="s">
        <v>472</v>
      </c>
      <c r="C234" s="403" t="s">
        <v>687</v>
      </c>
      <c r="D234" s="403" t="s">
        <v>1182</v>
      </c>
      <c r="E234" s="404" t="s">
        <v>983</v>
      </c>
    </row>
    <row r="235" spans="2:6" x14ac:dyDescent="0.25">
      <c r="B235" s="403" t="s">
        <v>472</v>
      </c>
      <c r="C235" s="403" t="s">
        <v>687</v>
      </c>
      <c r="D235" s="403" t="s">
        <v>1183</v>
      </c>
      <c r="E235" s="404" t="s">
        <v>997</v>
      </c>
    </row>
    <row r="236" spans="2:6" ht="6.75" customHeight="1" x14ac:dyDescent="0.25"/>
    <row r="237" spans="2:6" x14ac:dyDescent="0.25">
      <c r="B237" s="403" t="s">
        <v>472</v>
      </c>
      <c r="C237" s="403" t="s">
        <v>744</v>
      </c>
      <c r="D237" s="403" t="s">
        <v>1184</v>
      </c>
      <c r="E237" s="404" t="s">
        <v>982</v>
      </c>
      <c r="F237" s="360" t="str">
        <f>CONCATENATE(D237,"; ",D238,"; ",D239,"; ",D240,"; ",D241,"; ",D242,"; ",D243,"; ",D244,"; ",D245,"; ",D246,"; ",D247,"; ",D248,"; ",D249,"; ",D250,"; ",D251,"; ",D252,"; ",D253,"; ",D254,"; ",D255,"; ",D256,"; ",D257,"; ",D258,"; ",D259,"; ",D260,"; ",D261,"; ",D262,"; ",D263,"; ",D264,"; ",D265,"; ",D266,"; ",D267,"; ",D268,"; ",D269,"; ",D270,"; ",D271,"; ",D272)</f>
        <v>Actualisation de prix; Affermissement de tranche; Agrément du sous-traitant; Arrêt d’une phase; Avenant; Bon de commande; Certificat administratif; Document unique de marché; Début d’exécution de poste; Déclaration de sous-traitance; Déclenchement de garantie; Demande d’agrément; Demande de paiement; Durée de garantie; Échéance de paiement; Intérêts moratoires; Livraison du poste; Mémoire en réclamation; Mise à disposition de matériel; Mise en demeure; Notification du décompte général; Ordre de service à prix provisoires; Ordre de service de démarrage; Paiement d’acompte; Pénalités; Prolongation de délai; Procès verbal de réception / admission; Reconduction; Résiliation; Révision de prix; Solde; Transaction; Transmission du décompte général; Vérification d’aptitude; Vérification de service régulier; Autres</v>
      </c>
    </row>
    <row r="238" spans="2:6" x14ac:dyDescent="0.25">
      <c r="B238" s="403" t="s">
        <v>472</v>
      </c>
      <c r="C238" s="403" t="s">
        <v>744</v>
      </c>
      <c r="D238" s="403" t="s">
        <v>1185</v>
      </c>
      <c r="E238" s="404" t="s">
        <v>983</v>
      </c>
    </row>
    <row r="239" spans="2:6" x14ac:dyDescent="0.25">
      <c r="B239" s="403" t="s">
        <v>472</v>
      </c>
      <c r="C239" s="403" t="s">
        <v>744</v>
      </c>
      <c r="D239" s="403" t="s">
        <v>1186</v>
      </c>
      <c r="E239" s="404" t="s">
        <v>997</v>
      </c>
    </row>
    <row r="240" spans="2:6" x14ac:dyDescent="0.25">
      <c r="B240" s="403" t="s">
        <v>472</v>
      </c>
      <c r="C240" s="403" t="s">
        <v>744</v>
      </c>
      <c r="D240" s="403" t="s">
        <v>1187</v>
      </c>
      <c r="E240" s="404" t="s">
        <v>985</v>
      </c>
    </row>
    <row r="241" spans="2:5" x14ac:dyDescent="0.25">
      <c r="B241" s="403" t="s">
        <v>472</v>
      </c>
      <c r="C241" s="403" t="s">
        <v>744</v>
      </c>
      <c r="D241" s="403" t="s">
        <v>771</v>
      </c>
      <c r="E241" s="404" t="s">
        <v>987</v>
      </c>
    </row>
    <row r="242" spans="2:5" x14ac:dyDescent="0.25">
      <c r="B242" s="403" t="s">
        <v>472</v>
      </c>
      <c r="C242" s="403" t="s">
        <v>744</v>
      </c>
      <c r="D242" s="403" t="s">
        <v>1188</v>
      </c>
      <c r="E242" s="404" t="s">
        <v>989</v>
      </c>
    </row>
    <row r="243" spans="2:5" x14ac:dyDescent="0.25">
      <c r="B243" s="403" t="s">
        <v>472</v>
      </c>
      <c r="C243" s="403" t="s">
        <v>744</v>
      </c>
      <c r="D243" s="403" t="s">
        <v>1189</v>
      </c>
      <c r="E243" s="404" t="s">
        <v>991</v>
      </c>
    </row>
    <row r="244" spans="2:5" x14ac:dyDescent="0.25">
      <c r="B244" s="403" t="s">
        <v>472</v>
      </c>
      <c r="C244" s="403" t="s">
        <v>744</v>
      </c>
      <c r="D244" s="403" t="s">
        <v>1190</v>
      </c>
      <c r="E244" s="404" t="s">
        <v>993</v>
      </c>
    </row>
    <row r="245" spans="2:5" x14ac:dyDescent="0.25">
      <c r="B245" s="403" t="s">
        <v>472</v>
      </c>
      <c r="C245" s="403" t="s">
        <v>744</v>
      </c>
      <c r="D245" s="403" t="s">
        <v>1191</v>
      </c>
      <c r="E245" s="404" t="s">
        <v>1038</v>
      </c>
    </row>
    <row r="246" spans="2:5" x14ac:dyDescent="0.25">
      <c r="B246" s="403" t="s">
        <v>472</v>
      </c>
      <c r="C246" s="403" t="s">
        <v>744</v>
      </c>
      <c r="D246" s="403" t="s">
        <v>1192</v>
      </c>
      <c r="E246" s="404" t="s">
        <v>1174</v>
      </c>
    </row>
    <row r="247" spans="2:5" x14ac:dyDescent="0.25">
      <c r="B247" s="403" t="s">
        <v>472</v>
      </c>
      <c r="C247" s="403" t="s">
        <v>744</v>
      </c>
      <c r="D247" s="403" t="s">
        <v>1193</v>
      </c>
      <c r="E247" s="404" t="s">
        <v>1194</v>
      </c>
    </row>
    <row r="248" spans="2:5" x14ac:dyDescent="0.25">
      <c r="B248" s="403" t="s">
        <v>472</v>
      </c>
      <c r="C248" s="403" t="s">
        <v>744</v>
      </c>
      <c r="D248" s="403" t="s">
        <v>1195</v>
      </c>
      <c r="E248" s="404" t="s">
        <v>1196</v>
      </c>
    </row>
    <row r="249" spans="2:5" x14ac:dyDescent="0.25">
      <c r="B249" s="403" t="s">
        <v>472</v>
      </c>
      <c r="C249" s="403" t="s">
        <v>744</v>
      </c>
      <c r="D249" s="403" t="s">
        <v>1197</v>
      </c>
      <c r="E249" s="404" t="s">
        <v>1198</v>
      </c>
    </row>
    <row r="250" spans="2:5" x14ac:dyDescent="0.25">
      <c r="B250" s="403" t="s">
        <v>472</v>
      </c>
      <c r="C250" s="403" t="s">
        <v>744</v>
      </c>
      <c r="D250" s="403" t="s">
        <v>1199</v>
      </c>
      <c r="E250" s="404" t="s">
        <v>1200</v>
      </c>
    </row>
    <row r="251" spans="2:5" x14ac:dyDescent="0.25">
      <c r="B251" s="403" t="s">
        <v>472</v>
      </c>
      <c r="C251" s="403" t="s">
        <v>744</v>
      </c>
      <c r="D251" s="403" t="s">
        <v>1201</v>
      </c>
      <c r="E251" s="404" t="s">
        <v>1202</v>
      </c>
    </row>
    <row r="252" spans="2:5" x14ac:dyDescent="0.25">
      <c r="B252" s="403" t="s">
        <v>472</v>
      </c>
      <c r="C252" s="403" t="s">
        <v>744</v>
      </c>
      <c r="D252" s="403" t="s">
        <v>1203</v>
      </c>
      <c r="E252" s="404" t="s">
        <v>1204</v>
      </c>
    </row>
    <row r="253" spans="2:5" x14ac:dyDescent="0.25">
      <c r="B253" s="403" t="s">
        <v>472</v>
      </c>
      <c r="C253" s="403" t="s">
        <v>744</v>
      </c>
      <c r="D253" s="403" t="s">
        <v>1205</v>
      </c>
      <c r="E253" s="404" t="s">
        <v>1206</v>
      </c>
    </row>
    <row r="254" spans="2:5" x14ac:dyDescent="0.25">
      <c r="B254" s="403" t="s">
        <v>472</v>
      </c>
      <c r="C254" s="403" t="s">
        <v>744</v>
      </c>
      <c r="D254" s="403" t="s">
        <v>1207</v>
      </c>
      <c r="E254" s="404" t="s">
        <v>1208</v>
      </c>
    </row>
    <row r="255" spans="2:5" x14ac:dyDescent="0.25">
      <c r="B255" s="403" t="s">
        <v>472</v>
      </c>
      <c r="C255" s="403" t="s">
        <v>744</v>
      </c>
      <c r="D255" s="403" t="s">
        <v>1209</v>
      </c>
      <c r="E255" s="404" t="s">
        <v>1210</v>
      </c>
    </row>
    <row r="256" spans="2:5" x14ac:dyDescent="0.25">
      <c r="B256" s="403" t="s">
        <v>472</v>
      </c>
      <c r="C256" s="403" t="s">
        <v>744</v>
      </c>
      <c r="D256" s="403" t="s">
        <v>1211</v>
      </c>
      <c r="E256" s="404" t="s">
        <v>1212</v>
      </c>
    </row>
    <row r="257" spans="2:5" x14ac:dyDescent="0.25">
      <c r="B257" s="403" t="s">
        <v>472</v>
      </c>
      <c r="C257" s="403" t="s">
        <v>744</v>
      </c>
      <c r="D257" s="403" t="s">
        <v>1213</v>
      </c>
      <c r="E257" s="404" t="s">
        <v>1214</v>
      </c>
    </row>
    <row r="258" spans="2:5" x14ac:dyDescent="0.25">
      <c r="B258" s="403" t="s">
        <v>472</v>
      </c>
      <c r="C258" s="403" t="s">
        <v>744</v>
      </c>
      <c r="D258" s="403" t="s">
        <v>1215</v>
      </c>
      <c r="E258" s="404" t="s">
        <v>1216</v>
      </c>
    </row>
    <row r="259" spans="2:5" x14ac:dyDescent="0.25">
      <c r="B259" s="403" t="s">
        <v>472</v>
      </c>
      <c r="C259" s="403" t="s">
        <v>744</v>
      </c>
      <c r="D259" s="403" t="s">
        <v>1217</v>
      </c>
      <c r="E259" s="404" t="s">
        <v>1218</v>
      </c>
    </row>
    <row r="260" spans="2:5" x14ac:dyDescent="0.25">
      <c r="B260" s="403" t="s">
        <v>472</v>
      </c>
      <c r="C260" s="403" t="s">
        <v>744</v>
      </c>
      <c r="D260" s="403" t="s">
        <v>1219</v>
      </c>
      <c r="E260" s="404" t="s">
        <v>1220</v>
      </c>
    </row>
    <row r="261" spans="2:5" x14ac:dyDescent="0.25">
      <c r="B261" s="403" t="s">
        <v>472</v>
      </c>
      <c r="C261" s="403" t="s">
        <v>744</v>
      </c>
      <c r="D261" s="403" t="s">
        <v>1221</v>
      </c>
      <c r="E261" s="404" t="s">
        <v>1222</v>
      </c>
    </row>
    <row r="262" spans="2:5" x14ac:dyDescent="0.25">
      <c r="B262" s="403" t="s">
        <v>472</v>
      </c>
      <c r="C262" s="403" t="s">
        <v>744</v>
      </c>
      <c r="D262" s="403" t="s">
        <v>1223</v>
      </c>
      <c r="E262" s="404" t="s">
        <v>1224</v>
      </c>
    </row>
    <row r="263" spans="2:5" x14ac:dyDescent="0.25">
      <c r="B263" s="403" t="s">
        <v>472</v>
      </c>
      <c r="C263" s="403" t="s">
        <v>744</v>
      </c>
      <c r="D263" s="403" t="s">
        <v>1225</v>
      </c>
      <c r="E263" s="404" t="s">
        <v>1226</v>
      </c>
    </row>
    <row r="264" spans="2:5" x14ac:dyDescent="0.25">
      <c r="B264" s="403" t="s">
        <v>472</v>
      </c>
      <c r="C264" s="403" t="s">
        <v>744</v>
      </c>
      <c r="D264" s="403" t="s">
        <v>719</v>
      </c>
      <c r="E264" s="404" t="s">
        <v>1227</v>
      </c>
    </row>
    <row r="265" spans="2:5" x14ac:dyDescent="0.25">
      <c r="B265" s="403" t="s">
        <v>472</v>
      </c>
      <c r="C265" s="403" t="s">
        <v>744</v>
      </c>
      <c r="D265" s="403" t="s">
        <v>1228</v>
      </c>
      <c r="E265" s="404" t="s">
        <v>1229</v>
      </c>
    </row>
    <row r="266" spans="2:5" x14ac:dyDescent="0.25">
      <c r="B266" s="403" t="s">
        <v>472</v>
      </c>
      <c r="C266" s="403" t="s">
        <v>744</v>
      </c>
      <c r="D266" s="403" t="s">
        <v>1230</v>
      </c>
      <c r="E266" s="404" t="s">
        <v>1231</v>
      </c>
    </row>
    <row r="267" spans="2:5" x14ac:dyDescent="0.25">
      <c r="B267" s="403" t="s">
        <v>472</v>
      </c>
      <c r="C267" s="403" t="s">
        <v>744</v>
      </c>
      <c r="D267" s="403" t="s">
        <v>1232</v>
      </c>
      <c r="E267" s="404" t="s">
        <v>1233</v>
      </c>
    </row>
    <row r="268" spans="2:5" x14ac:dyDescent="0.25">
      <c r="B268" s="403" t="s">
        <v>472</v>
      </c>
      <c r="C268" s="403" t="s">
        <v>744</v>
      </c>
      <c r="D268" s="403" t="s">
        <v>1234</v>
      </c>
      <c r="E268" s="404" t="s">
        <v>1235</v>
      </c>
    </row>
    <row r="269" spans="2:5" x14ac:dyDescent="0.25">
      <c r="B269" s="403" t="s">
        <v>472</v>
      </c>
      <c r="C269" s="403" t="s">
        <v>744</v>
      </c>
      <c r="D269" s="403" t="s">
        <v>1236</v>
      </c>
      <c r="E269" s="404" t="s">
        <v>1237</v>
      </c>
    </row>
    <row r="270" spans="2:5" x14ac:dyDescent="0.25">
      <c r="B270" s="403" t="s">
        <v>472</v>
      </c>
      <c r="C270" s="403" t="s">
        <v>744</v>
      </c>
      <c r="D270" s="403" t="s">
        <v>1238</v>
      </c>
      <c r="E270" s="404" t="s">
        <v>1239</v>
      </c>
    </row>
    <row r="271" spans="2:5" x14ac:dyDescent="0.25">
      <c r="B271" s="403" t="s">
        <v>472</v>
      </c>
      <c r="C271" s="403" t="s">
        <v>744</v>
      </c>
      <c r="D271" s="403" t="s">
        <v>1240</v>
      </c>
      <c r="E271" s="404" t="s">
        <v>1241</v>
      </c>
    </row>
    <row r="272" spans="2:5" x14ac:dyDescent="0.25">
      <c r="B272" s="403" t="s">
        <v>472</v>
      </c>
      <c r="C272" s="403" t="s">
        <v>744</v>
      </c>
      <c r="D272" s="403" t="s">
        <v>1242</v>
      </c>
      <c r="E272" s="404" t="s">
        <v>1243</v>
      </c>
    </row>
    <row r="273" spans="2:6" ht="8.1" customHeight="1" x14ac:dyDescent="0.25"/>
    <row r="274" spans="2:6" x14ac:dyDescent="0.25">
      <c r="B274" s="403" t="s">
        <v>472</v>
      </c>
      <c r="C274" s="403" t="s">
        <v>643</v>
      </c>
      <c r="D274" s="403" t="s">
        <v>1244</v>
      </c>
      <c r="E274" s="404" t="s">
        <v>982</v>
      </c>
      <c r="F274" s="360" t="str">
        <f>CONCATENATE(D274,"; ",D275,"; ",D276,"; ",D277,"; ",D278,"; ",D279,"; ",D280,"; ",D281,"; ",D282,"; ",D283,"; ",D284,"; ",D285,"; ",D286,"; ",D287)</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row>
    <row r="275" spans="2:6" x14ac:dyDescent="0.25">
      <c r="B275" s="403" t="s">
        <v>472</v>
      </c>
      <c r="C275" s="403" t="s">
        <v>643</v>
      </c>
      <c r="D275" s="403" t="s">
        <v>1245</v>
      </c>
      <c r="E275" s="404" t="s">
        <v>983</v>
      </c>
    </row>
    <row r="276" spans="2:6" x14ac:dyDescent="0.25">
      <c r="B276" s="403" t="s">
        <v>472</v>
      </c>
      <c r="C276" s="403" t="s">
        <v>643</v>
      </c>
      <c r="D276" s="403" t="s">
        <v>1246</v>
      </c>
      <c r="E276" s="404" t="s">
        <v>997</v>
      </c>
    </row>
    <row r="277" spans="2:6" x14ac:dyDescent="0.25">
      <c r="B277" s="403" t="s">
        <v>472</v>
      </c>
      <c r="C277" s="403" t="s">
        <v>643</v>
      </c>
      <c r="D277" s="403" t="s">
        <v>1015</v>
      </c>
      <c r="E277" s="404" t="s">
        <v>985</v>
      </c>
    </row>
    <row r="278" spans="2:6" x14ac:dyDescent="0.25">
      <c r="B278" s="403" t="s">
        <v>472</v>
      </c>
      <c r="C278" s="403" t="s">
        <v>643</v>
      </c>
      <c r="D278" s="403" t="s">
        <v>1247</v>
      </c>
      <c r="E278" s="404" t="s">
        <v>987</v>
      </c>
    </row>
    <row r="279" spans="2:6" x14ac:dyDescent="0.25">
      <c r="B279" s="403" t="s">
        <v>472</v>
      </c>
      <c r="C279" s="403" t="s">
        <v>643</v>
      </c>
      <c r="D279" s="403" t="s">
        <v>1248</v>
      </c>
      <c r="E279" s="404" t="s">
        <v>989</v>
      </c>
    </row>
    <row r="280" spans="2:6" x14ac:dyDescent="0.25">
      <c r="B280" s="403" t="s">
        <v>472</v>
      </c>
      <c r="C280" s="403" t="s">
        <v>643</v>
      </c>
      <c r="D280" s="403" t="s">
        <v>1249</v>
      </c>
      <c r="E280" s="404" t="s">
        <v>991</v>
      </c>
    </row>
    <row r="281" spans="2:6" x14ac:dyDescent="0.25">
      <c r="B281" s="403" t="s">
        <v>472</v>
      </c>
      <c r="C281" s="403" t="s">
        <v>643</v>
      </c>
      <c r="D281" s="403" t="s">
        <v>1250</v>
      </c>
      <c r="E281" s="404" t="s">
        <v>993</v>
      </c>
    </row>
    <row r="282" spans="2:6" x14ac:dyDescent="0.25">
      <c r="B282" s="403" t="s">
        <v>472</v>
      </c>
      <c r="C282" s="403" t="s">
        <v>643</v>
      </c>
      <c r="D282" s="403" t="s">
        <v>1251</v>
      </c>
      <c r="E282" s="404" t="s">
        <v>1038</v>
      </c>
    </row>
    <row r="283" spans="2:6" x14ac:dyDescent="0.25">
      <c r="B283" s="403" t="s">
        <v>472</v>
      </c>
      <c r="C283" s="403" t="s">
        <v>643</v>
      </c>
      <c r="D283" s="403" t="s">
        <v>984</v>
      </c>
      <c r="E283" s="404" t="s">
        <v>1174</v>
      </c>
    </row>
    <row r="284" spans="2:6" x14ac:dyDescent="0.25">
      <c r="B284" s="403" t="s">
        <v>472</v>
      </c>
      <c r="C284" s="403" t="s">
        <v>643</v>
      </c>
      <c r="D284" s="403" t="s">
        <v>986</v>
      </c>
      <c r="E284" s="404">
        <v>11</v>
      </c>
    </row>
    <row r="285" spans="2:6" x14ac:dyDescent="0.25">
      <c r="B285" s="403" t="s">
        <v>472</v>
      </c>
      <c r="C285" s="403" t="s">
        <v>643</v>
      </c>
      <c r="D285" s="403" t="s">
        <v>988</v>
      </c>
      <c r="E285" s="404">
        <v>12</v>
      </c>
    </row>
    <row r="286" spans="2:6" x14ac:dyDescent="0.25">
      <c r="B286" s="403" t="s">
        <v>472</v>
      </c>
      <c r="C286" s="403" t="s">
        <v>643</v>
      </c>
      <c r="D286" s="403" t="s">
        <v>990</v>
      </c>
      <c r="E286" s="404">
        <v>13</v>
      </c>
    </row>
    <row r="287" spans="2:6" x14ac:dyDescent="0.25">
      <c r="B287" s="403" t="s">
        <v>472</v>
      </c>
      <c r="C287" s="403" t="s">
        <v>643</v>
      </c>
      <c r="D287" s="403" t="s">
        <v>992</v>
      </c>
      <c r="E287" s="404">
        <v>14</v>
      </c>
    </row>
    <row r="288" spans="2:6" ht="8.1" customHeight="1" x14ac:dyDescent="0.25"/>
    <row r="289" spans="2:6" x14ac:dyDescent="0.25">
      <c r="B289" s="403" t="s">
        <v>472</v>
      </c>
      <c r="C289" s="413" t="s">
        <v>1252</v>
      </c>
      <c r="D289" s="413" t="s">
        <v>1253</v>
      </c>
      <c r="E289" s="404" t="s">
        <v>982</v>
      </c>
      <c r="F289" s="360" t="str">
        <f>CONCATENATE(D289,"; ",D290,"; ",D291)</f>
        <v>Date de notification du marché public; Date de notification  de l'ordre de service; Date de début d'exécution postérieure</v>
      </c>
    </row>
    <row r="290" spans="2:6" x14ac:dyDescent="0.25">
      <c r="B290" s="403" t="s">
        <v>472</v>
      </c>
      <c r="C290" s="413" t="s">
        <v>1252</v>
      </c>
      <c r="D290" s="413" t="s">
        <v>1254</v>
      </c>
      <c r="E290" s="404" t="s">
        <v>983</v>
      </c>
    </row>
    <row r="291" spans="2:6" x14ac:dyDescent="0.25">
      <c r="B291" s="403" t="s">
        <v>472</v>
      </c>
      <c r="C291" s="413" t="s">
        <v>1252</v>
      </c>
      <c r="D291" s="413" t="s">
        <v>1255</v>
      </c>
      <c r="E291" s="404" t="s">
        <v>997</v>
      </c>
    </row>
    <row r="292" spans="2:6" ht="8.1" customHeight="1" x14ac:dyDescent="0.25"/>
    <row r="293" spans="2:6" x14ac:dyDescent="0.25">
      <c r="B293" s="403" t="s">
        <v>472</v>
      </c>
      <c r="C293" s="413" t="s">
        <v>809</v>
      </c>
      <c r="D293" s="413" t="s">
        <v>1256</v>
      </c>
      <c r="E293" s="404" t="s">
        <v>982</v>
      </c>
      <c r="F293" s="360" t="str">
        <f>CONCATENATE(D293,"; ",D294)</f>
        <v>RIB; IBAN</v>
      </c>
    </row>
    <row r="294" spans="2:6" x14ac:dyDescent="0.25">
      <c r="B294" s="403" t="s">
        <v>472</v>
      </c>
      <c r="C294" s="413" t="s">
        <v>809</v>
      </c>
      <c r="D294" s="413" t="s">
        <v>1257</v>
      </c>
      <c r="E294" s="404" t="s">
        <v>983</v>
      </c>
    </row>
    <row r="295" spans="2:6" ht="8.1" customHeight="1" x14ac:dyDescent="0.25">
      <c r="F295" s="25"/>
    </row>
    <row r="296" spans="2:6" x14ac:dyDescent="0.25">
      <c r="B296" s="403" t="s">
        <v>472</v>
      </c>
      <c r="C296" s="413" t="s">
        <v>485</v>
      </c>
      <c r="D296" s="413" t="s">
        <v>1258</v>
      </c>
      <c r="E296" s="404" t="s">
        <v>982</v>
      </c>
      <c r="F296" s="25" t="str">
        <f>CONCATENATE(D296,"; ",D297,"; ",D298,"; ",D299)</f>
        <v>Provisoire; Signé; Clos; Archivé</v>
      </c>
    </row>
    <row r="297" spans="2:6" x14ac:dyDescent="0.25">
      <c r="B297" s="403" t="s">
        <v>472</v>
      </c>
      <c r="C297" s="413" t="s">
        <v>485</v>
      </c>
      <c r="D297" s="413" t="s">
        <v>1259</v>
      </c>
      <c r="E297" s="404" t="s">
        <v>983</v>
      </c>
      <c r="F297" s="25"/>
    </row>
    <row r="298" spans="2:6" x14ac:dyDescent="0.25">
      <c r="B298" s="403" t="s">
        <v>472</v>
      </c>
      <c r="C298" s="413" t="s">
        <v>485</v>
      </c>
      <c r="D298" s="413" t="s">
        <v>1260</v>
      </c>
      <c r="E298" s="404" t="s">
        <v>997</v>
      </c>
      <c r="F298" s="25"/>
    </row>
    <row r="299" spans="2:6" x14ac:dyDescent="0.25">
      <c r="B299" s="403" t="s">
        <v>472</v>
      </c>
      <c r="C299" s="413" t="s">
        <v>485</v>
      </c>
      <c r="D299" s="413" t="s">
        <v>1261</v>
      </c>
      <c r="E299" s="404" t="s">
        <v>985</v>
      </c>
      <c r="F299" s="25"/>
    </row>
    <row r="300" spans="2:6" ht="8.1" customHeight="1" x14ac:dyDescent="0.25">
      <c r="F300" s="25"/>
    </row>
    <row r="301" spans="2:6" x14ac:dyDescent="0.25">
      <c r="B301" s="403" t="s">
        <v>472</v>
      </c>
      <c r="C301" s="413" t="s">
        <v>681</v>
      </c>
      <c r="D301" s="413" t="s">
        <v>1262</v>
      </c>
      <c r="E301" s="404" t="s">
        <v>982</v>
      </c>
      <c r="F301" s="25" t="str">
        <f>CONCATENATE(D301,"; ",D302,"; ",D303)</f>
        <v>Non applicable; Ferme; Optionnel</v>
      </c>
    </row>
    <row r="302" spans="2:6" x14ac:dyDescent="0.25">
      <c r="B302" s="403" t="s">
        <v>472</v>
      </c>
      <c r="C302" s="413" t="s">
        <v>681</v>
      </c>
      <c r="D302" s="413" t="s">
        <v>1178</v>
      </c>
      <c r="E302" s="404" t="s">
        <v>983</v>
      </c>
      <c r="F302" s="25"/>
    </row>
    <row r="303" spans="2:6" x14ac:dyDescent="0.25">
      <c r="B303" s="403" t="s">
        <v>472</v>
      </c>
      <c r="C303" s="413" t="s">
        <v>681</v>
      </c>
      <c r="D303" s="413" t="s">
        <v>1263</v>
      </c>
      <c r="E303" s="404" t="s">
        <v>997</v>
      </c>
      <c r="F303" s="25"/>
    </row>
    <row r="304" spans="2:6" ht="8.1" customHeight="1" x14ac:dyDescent="0.25">
      <c r="F304" s="25"/>
    </row>
    <row r="305" spans="2:6" x14ac:dyDescent="0.25">
      <c r="B305" s="403" t="s">
        <v>472</v>
      </c>
      <c r="C305" s="413" t="s">
        <v>665</v>
      </c>
      <c r="D305" s="413" t="s">
        <v>1264</v>
      </c>
      <c r="E305" s="404" t="s">
        <v>982</v>
      </c>
      <c r="F305" s="360" t="str">
        <f>CONCATENATE(D305,"; ",D306,"; ",D307,"; ",D308,"; ",D309)</f>
        <v>Aucune ; Obligatoire ; Facultative ; A chaque bon de commande ; Refusée</v>
      </c>
    </row>
    <row r="306" spans="2:6" x14ac:dyDescent="0.25">
      <c r="B306" s="403" t="s">
        <v>472</v>
      </c>
      <c r="C306" s="413" t="s">
        <v>665</v>
      </c>
      <c r="D306" s="413" t="s">
        <v>1265</v>
      </c>
      <c r="E306" s="404" t="s">
        <v>983</v>
      </c>
    </row>
    <row r="307" spans="2:6" x14ac:dyDescent="0.25">
      <c r="B307" s="403" t="s">
        <v>472</v>
      </c>
      <c r="C307" s="413" t="s">
        <v>665</v>
      </c>
      <c r="D307" s="413" t="s">
        <v>1266</v>
      </c>
      <c r="E307" s="404" t="s">
        <v>997</v>
      </c>
    </row>
    <row r="308" spans="2:6" x14ac:dyDescent="0.25">
      <c r="B308" s="403" t="s">
        <v>472</v>
      </c>
      <c r="C308" s="413" t="s">
        <v>665</v>
      </c>
      <c r="D308" s="413" t="s">
        <v>1267</v>
      </c>
      <c r="E308" s="404" t="s">
        <v>985</v>
      </c>
    </row>
    <row r="309" spans="2:6" x14ac:dyDescent="0.25">
      <c r="B309" s="403" t="s">
        <v>472</v>
      </c>
      <c r="C309" s="413" t="s">
        <v>665</v>
      </c>
      <c r="D309" s="413" t="s">
        <v>1268</v>
      </c>
      <c r="E309" s="404" t="s">
        <v>987</v>
      </c>
    </row>
    <row r="310" spans="2:6" ht="8.1" customHeight="1" x14ac:dyDescent="0.25">
      <c r="F310" s="25"/>
    </row>
    <row r="311" spans="2:6" x14ac:dyDescent="0.25">
      <c r="B311" s="403" t="s">
        <v>472</v>
      </c>
      <c r="C311" s="413" t="s">
        <v>668</v>
      </c>
      <c r="D311" s="413" t="s">
        <v>1264</v>
      </c>
      <c r="E311" s="404" t="s">
        <v>982</v>
      </c>
      <c r="F311" s="360" t="str">
        <f>CONCATENATE(D311,"; ",D312,"; ",D313,"; ",D314,"; ",D315)</f>
        <v>Aucune ; Retenue de garantie ; Garantie à première demande ; Caution Personnelle et solidaire ; Autres</v>
      </c>
    </row>
    <row r="312" spans="2:6" x14ac:dyDescent="0.25">
      <c r="B312" s="403" t="s">
        <v>472</v>
      </c>
      <c r="C312" s="413" t="s">
        <v>668</v>
      </c>
      <c r="D312" s="413" t="s">
        <v>1269</v>
      </c>
      <c r="E312" s="404" t="s">
        <v>983</v>
      </c>
    </row>
    <row r="313" spans="2:6" x14ac:dyDescent="0.25">
      <c r="B313" s="403" t="s">
        <v>472</v>
      </c>
      <c r="C313" s="413" t="s">
        <v>668</v>
      </c>
      <c r="D313" s="413" t="s">
        <v>1270</v>
      </c>
      <c r="E313" s="404" t="s">
        <v>997</v>
      </c>
    </row>
    <row r="314" spans="2:6" x14ac:dyDescent="0.25">
      <c r="B314" s="403" t="s">
        <v>472</v>
      </c>
      <c r="C314" s="413" t="s">
        <v>668</v>
      </c>
      <c r="D314" s="413" t="s">
        <v>1271</v>
      </c>
      <c r="E314" s="404" t="s">
        <v>985</v>
      </c>
    </row>
    <row r="315" spans="2:6" x14ac:dyDescent="0.25">
      <c r="B315" s="403" t="s">
        <v>472</v>
      </c>
      <c r="C315" s="413" t="s">
        <v>668</v>
      </c>
      <c r="D315" s="413" t="s">
        <v>1242</v>
      </c>
      <c r="E315" s="404" t="s">
        <v>987</v>
      </c>
    </row>
    <row r="316" spans="2:6" ht="8.1" customHeight="1" x14ac:dyDescent="0.25">
      <c r="F316" s="25"/>
    </row>
    <row r="317" spans="2:6" x14ac:dyDescent="0.25">
      <c r="B317" s="403" t="s">
        <v>472</v>
      </c>
      <c r="C317" s="413" t="s">
        <v>776</v>
      </c>
      <c r="D317" s="413" t="s">
        <v>1272</v>
      </c>
      <c r="E317" s="404" t="s">
        <v>982</v>
      </c>
      <c r="F317" s="360" t="str">
        <f>CONCATENATE(D317,"; ",D318,"; ",D319,"; ",D320,"; ",D321,"; ",D322)</f>
        <v>Modifications résultant d'une clause de réexamen; Prestations supplémentaires imprévues dans le contrat; Modifications circonstancielles imprévues par l'acheteur; Modifications résultant d'un changement de titulaire; Modifications financières inférieures aux seuils réglementaires; Modifications non substantielles</v>
      </c>
    </row>
    <row r="318" spans="2:6" x14ac:dyDescent="0.25">
      <c r="B318" s="403" t="s">
        <v>472</v>
      </c>
      <c r="C318" s="413" t="s">
        <v>776</v>
      </c>
      <c r="D318" s="413" t="s">
        <v>1273</v>
      </c>
      <c r="E318" s="404" t="s">
        <v>983</v>
      </c>
    </row>
    <row r="319" spans="2:6" x14ac:dyDescent="0.25">
      <c r="B319" s="403" t="s">
        <v>472</v>
      </c>
      <c r="C319" s="413" t="s">
        <v>776</v>
      </c>
      <c r="D319" s="413" t="s">
        <v>1274</v>
      </c>
      <c r="E319" s="404" t="s">
        <v>997</v>
      </c>
    </row>
    <row r="320" spans="2:6" x14ac:dyDescent="0.25">
      <c r="B320" s="403" t="s">
        <v>472</v>
      </c>
      <c r="C320" s="413" t="s">
        <v>776</v>
      </c>
      <c r="D320" s="413" t="s">
        <v>1275</v>
      </c>
      <c r="E320" s="404" t="s">
        <v>985</v>
      </c>
    </row>
    <row r="321" spans="2:6" x14ac:dyDescent="0.25">
      <c r="B321" s="403" t="s">
        <v>472</v>
      </c>
      <c r="C321" s="413" t="s">
        <v>776</v>
      </c>
      <c r="D321" s="413" t="s">
        <v>1276</v>
      </c>
      <c r="E321" s="404" t="s">
        <v>987</v>
      </c>
    </row>
    <row r="322" spans="2:6" x14ac:dyDescent="0.25">
      <c r="B322" s="403" t="s">
        <v>472</v>
      </c>
      <c r="C322" s="413" t="s">
        <v>776</v>
      </c>
      <c r="D322" s="413" t="s">
        <v>1277</v>
      </c>
      <c r="E322" s="404" t="s">
        <v>989</v>
      </c>
    </row>
    <row r="323" spans="2:6" ht="7.5" customHeight="1" x14ac:dyDescent="0.25"/>
    <row r="324" spans="2:6" x14ac:dyDescent="0.25">
      <c r="B324" s="403" t="s">
        <v>925</v>
      </c>
      <c r="C324" s="413" t="s">
        <v>1375</v>
      </c>
      <c r="D324" s="413" t="s">
        <v>1371</v>
      </c>
      <c r="E324" s="404" t="s">
        <v>982</v>
      </c>
      <c r="F324" s="360" t="str">
        <f>CONCATENATE(D324,"; ",D325,"; ",D326,"; ",D327)</f>
        <v xml:space="preserve">API synchrone - Evènement socle; API synchrone - Profil d’acheteur; Back office asynchrone – Batch; Back office synchrone – Ecran </v>
      </c>
    </row>
    <row r="325" spans="2:6" x14ac:dyDescent="0.25">
      <c r="B325" s="403" t="s">
        <v>925</v>
      </c>
      <c r="C325" s="413" t="s">
        <v>1375</v>
      </c>
      <c r="D325" s="413" t="s">
        <v>1372</v>
      </c>
      <c r="E325" s="404" t="s">
        <v>983</v>
      </c>
    </row>
    <row r="326" spans="2:6" x14ac:dyDescent="0.25">
      <c r="B326" s="403" t="s">
        <v>925</v>
      </c>
      <c r="C326" s="413" t="s">
        <v>1375</v>
      </c>
      <c r="D326" s="413" t="s">
        <v>1373</v>
      </c>
      <c r="E326" s="404" t="s">
        <v>997</v>
      </c>
    </row>
    <row r="327" spans="2:6" x14ac:dyDescent="0.25">
      <c r="B327" s="403" t="s">
        <v>925</v>
      </c>
      <c r="C327" s="413" t="s">
        <v>1375</v>
      </c>
      <c r="D327" s="413" t="s">
        <v>1374</v>
      </c>
      <c r="E327" s="404" t="s">
        <v>985</v>
      </c>
    </row>
    <row r="328" spans="2:6" ht="7.5" customHeight="1" x14ac:dyDescent="0.25"/>
    <row r="329" spans="2:6" x14ac:dyDescent="0.25">
      <c r="B329" s="403" t="s">
        <v>0</v>
      </c>
      <c r="C329" s="413" t="s">
        <v>1434</v>
      </c>
      <c r="D329" s="413" t="s">
        <v>1436</v>
      </c>
      <c r="E329" s="404" t="s">
        <v>982</v>
      </c>
      <c r="F329" s="360" t="str">
        <f>CONCATENATE(D329,"; ",D330,"; ",D331,"; ",D332,"; ",D333,"; ",D334,"; ",D335,"; ",D336)</f>
        <v>Géomètres; Architectes; Marché de services juridiques; Transport public; Assurances; Agences de voyage; Entreprises innovantes; Autres</v>
      </c>
    </row>
    <row r="330" spans="2:6" x14ac:dyDescent="0.25">
      <c r="B330" s="403" t="s">
        <v>0</v>
      </c>
      <c r="C330" s="413" t="s">
        <v>1434</v>
      </c>
      <c r="D330" s="413" t="s">
        <v>1437</v>
      </c>
      <c r="E330" s="404" t="s">
        <v>983</v>
      </c>
    </row>
    <row r="331" spans="2:6" x14ac:dyDescent="0.25">
      <c r="B331" s="403" t="s">
        <v>0</v>
      </c>
      <c r="C331" s="413" t="s">
        <v>1434</v>
      </c>
      <c r="D331" s="413" t="s">
        <v>1438</v>
      </c>
      <c r="E331" s="404" t="s">
        <v>997</v>
      </c>
    </row>
    <row r="332" spans="2:6" x14ac:dyDescent="0.25">
      <c r="B332" s="403" t="s">
        <v>0</v>
      </c>
      <c r="C332" s="413" t="s">
        <v>1434</v>
      </c>
      <c r="D332" s="413" t="s">
        <v>1439</v>
      </c>
      <c r="E332" s="404" t="s">
        <v>985</v>
      </c>
    </row>
    <row r="333" spans="2:6" x14ac:dyDescent="0.25">
      <c r="B333" s="403" t="s">
        <v>0</v>
      </c>
      <c r="C333" s="413" t="s">
        <v>1434</v>
      </c>
      <c r="D333" s="413" t="s">
        <v>1440</v>
      </c>
      <c r="E333" s="404" t="s">
        <v>987</v>
      </c>
    </row>
    <row r="334" spans="2:6" x14ac:dyDescent="0.25">
      <c r="B334" s="403" t="s">
        <v>0</v>
      </c>
      <c r="C334" s="413" t="s">
        <v>1434</v>
      </c>
      <c r="D334" s="413" t="s">
        <v>1441</v>
      </c>
      <c r="E334" s="404" t="s">
        <v>989</v>
      </c>
    </row>
    <row r="335" spans="2:6" x14ac:dyDescent="0.25">
      <c r="B335" s="403" t="s">
        <v>0</v>
      </c>
      <c r="C335" s="413" t="s">
        <v>1434</v>
      </c>
      <c r="D335" s="413" t="s">
        <v>1442</v>
      </c>
      <c r="E335" s="404" t="s">
        <v>991</v>
      </c>
    </row>
    <row r="336" spans="2:6" x14ac:dyDescent="0.25">
      <c r="B336" s="403" t="s">
        <v>0</v>
      </c>
      <c r="C336" s="413" t="s">
        <v>1434</v>
      </c>
      <c r="D336" s="413" t="s">
        <v>1242</v>
      </c>
      <c r="E336" s="404" t="s">
        <v>993</v>
      </c>
    </row>
    <row r="338" spans="2:6" x14ac:dyDescent="0.25">
      <c r="B338" s="403" t="s">
        <v>553</v>
      </c>
      <c r="C338" s="413" t="s">
        <v>1469</v>
      </c>
      <c r="D338" s="413" t="s">
        <v>1470</v>
      </c>
      <c r="E338" s="404" t="s">
        <v>982</v>
      </c>
      <c r="F338" s="360" t="str">
        <f>CONCATENATE(D338,"; ",D339)</f>
        <v>Adresse de l'établissement; Adresse du siège</v>
      </c>
    </row>
    <row r="339" spans="2:6" x14ac:dyDescent="0.25">
      <c r="B339" s="403" t="s">
        <v>553</v>
      </c>
      <c r="C339" s="413" t="s">
        <v>1469</v>
      </c>
      <c r="D339" s="413" t="s">
        <v>1471</v>
      </c>
      <c r="E339" s="404" t="s">
        <v>983</v>
      </c>
    </row>
    <row r="341" spans="2:6" x14ac:dyDescent="0.25">
      <c r="B341" s="403" t="s">
        <v>0</v>
      </c>
      <c r="C341" s="413" t="s">
        <v>701</v>
      </c>
      <c r="D341" s="403" t="s">
        <v>1181</v>
      </c>
      <c r="E341" s="404" t="s">
        <v>982</v>
      </c>
      <c r="F341" s="360" t="str">
        <f>_xlfn.CONCAT(D341,"; ",D342,"; ",D343)</f>
        <v>Sans borne; Maximum; Minimum</v>
      </c>
    </row>
    <row r="342" spans="2:6" x14ac:dyDescent="0.25">
      <c r="B342" s="403" t="s">
        <v>0</v>
      </c>
      <c r="C342" s="413" t="s">
        <v>701</v>
      </c>
      <c r="D342" s="403" t="s">
        <v>1182</v>
      </c>
      <c r="E342" s="404" t="s">
        <v>983</v>
      </c>
    </row>
    <row r="343" spans="2:6" x14ac:dyDescent="0.25">
      <c r="B343" s="403" t="s">
        <v>0</v>
      </c>
      <c r="C343" s="413" t="s">
        <v>701</v>
      </c>
      <c r="D343" s="403" t="s">
        <v>1183</v>
      </c>
      <c r="E343" s="404" t="s">
        <v>997</v>
      </c>
    </row>
  </sheetData>
  <phoneticPr fontId="4" type="noConversion"/>
  <pageMargins left="0.7" right="0.7" top="0.75" bottom="0.75" header="0.3" footer="0.3"/>
  <pageSetup paperSize="9" orientation="portrait" r:id="rId1"/>
  <rowBreaks count="1" manualBreakCount="1">
    <brk id="122" max="23" man="1"/>
  </rowBreaks>
  <colBreaks count="1" manualBreakCount="1">
    <brk id="5" max="1048575" man="1"/>
  </colBreaks>
  <ignoredErrors>
    <ignoredError sqref="E1 E93:E96 E163:E172 E174:E205 E98:E103 E86:E91 E141:E145 E27:E29 E105:E108 E113:E139 E110:E111 E31:E60 E66:E84 E224:E231 E233:E235 E237:E272 E274:E283 E289:E291 E293:E294 E296:E299 E4:E25 E147:E161 E301 E207:E214 E215:E223 E328 E324:E327 E304:E323 E302:E303 E337 E329:E336 E340 E344:E104857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8"/>
  <sheetViews>
    <sheetView zoomScale="70" zoomScaleNormal="70" workbookViewId="0">
      <selection activeCell="B2" sqref="B2"/>
    </sheetView>
  </sheetViews>
  <sheetFormatPr baseColWidth="10" defaultColWidth="11.42578125" defaultRowHeight="15" x14ac:dyDescent="0.25"/>
  <cols>
    <col min="1" max="1" width="2.5703125" style="335" customWidth="1"/>
    <col min="2" max="2" width="9.5703125" style="361" customWidth="1"/>
    <col min="3" max="3" width="42.42578125" style="361" customWidth="1"/>
    <col min="4" max="4" width="114.140625" style="415" customWidth="1"/>
    <col min="5" max="16384" width="11.42578125" style="335"/>
  </cols>
  <sheetData>
    <row r="2" spans="2:4" x14ac:dyDescent="0.25">
      <c r="B2" s="414" t="s">
        <v>1278</v>
      </c>
    </row>
    <row r="4" spans="2:4" ht="18.95" customHeight="1" x14ac:dyDescent="0.25">
      <c r="B4" s="400" t="s">
        <v>2</v>
      </c>
      <c r="C4" s="400" t="s">
        <v>978</v>
      </c>
      <c r="D4" s="399" t="s">
        <v>1279</v>
      </c>
    </row>
    <row r="5" spans="2:4" ht="30" x14ac:dyDescent="0.25">
      <c r="B5" s="63" t="s">
        <v>18</v>
      </c>
      <c r="C5" s="416" t="s">
        <v>416</v>
      </c>
      <c r="D5" s="417" t="s">
        <v>1280</v>
      </c>
    </row>
    <row r="6" spans="2:4" ht="56.25" x14ac:dyDescent="0.25">
      <c r="B6" s="63" t="s">
        <v>22</v>
      </c>
      <c r="C6" s="416" t="s">
        <v>23</v>
      </c>
      <c r="D6" s="417" t="s">
        <v>1281</v>
      </c>
    </row>
    <row r="7" spans="2:4" ht="22.5" customHeight="1" x14ac:dyDescent="0.25">
      <c r="B7" s="63" t="s">
        <v>47</v>
      </c>
      <c r="C7" s="411" t="s">
        <v>915</v>
      </c>
      <c r="D7" s="417" t="s">
        <v>1282</v>
      </c>
    </row>
    <row r="8" spans="2:4" ht="93.6" customHeight="1" x14ac:dyDescent="0.25">
      <c r="B8" s="63" t="s">
        <v>185</v>
      </c>
      <c r="C8" s="411" t="s">
        <v>1283</v>
      </c>
      <c r="D8" s="417" t="s">
        <v>1526</v>
      </c>
    </row>
    <row r="9" spans="2:4" ht="54.95" customHeight="1" x14ac:dyDescent="0.25">
      <c r="B9" s="63" t="s">
        <v>72</v>
      </c>
      <c r="C9" s="411" t="s">
        <v>73</v>
      </c>
      <c r="D9" s="417" t="s">
        <v>1393</v>
      </c>
    </row>
    <row r="10" spans="2:4" ht="205.5" customHeight="1" x14ac:dyDescent="0.25">
      <c r="B10" s="63" t="s">
        <v>217</v>
      </c>
      <c r="C10" s="411" t="s">
        <v>218</v>
      </c>
      <c r="D10" s="417" t="s">
        <v>1468</v>
      </c>
    </row>
    <row r="11" spans="2:4" ht="53.45" customHeight="1" x14ac:dyDescent="0.25">
      <c r="B11" s="63" t="s">
        <v>238</v>
      </c>
      <c r="C11" s="411" t="s">
        <v>239</v>
      </c>
      <c r="D11" s="417" t="s">
        <v>1284</v>
      </c>
    </row>
    <row r="12" spans="2:4" ht="33.75" x14ac:dyDescent="0.25">
      <c r="B12" s="63" t="s">
        <v>250</v>
      </c>
      <c r="C12" s="411" t="s">
        <v>251</v>
      </c>
      <c r="D12" s="417" t="s">
        <v>1285</v>
      </c>
    </row>
    <row r="13" spans="2:4" ht="44.45" customHeight="1" x14ac:dyDescent="0.25">
      <c r="B13" s="63" t="s">
        <v>397</v>
      </c>
      <c r="C13" s="411" t="s">
        <v>398</v>
      </c>
      <c r="D13" s="417" t="s">
        <v>1286</v>
      </c>
    </row>
    <row r="14" spans="2:4" x14ac:dyDescent="0.25">
      <c r="B14" s="63" t="s">
        <v>400</v>
      </c>
      <c r="C14" s="411" t="s">
        <v>401</v>
      </c>
      <c r="D14" s="417" t="s">
        <v>1287</v>
      </c>
    </row>
    <row r="15" spans="2:4" x14ac:dyDescent="0.25">
      <c r="B15" s="63" t="s">
        <v>1288</v>
      </c>
      <c r="C15" s="411" t="s">
        <v>1289</v>
      </c>
      <c r="D15" s="417" t="s">
        <v>1290</v>
      </c>
    </row>
    <row r="16" spans="2:4" x14ac:dyDescent="0.25">
      <c r="B16" s="63" t="s">
        <v>134</v>
      </c>
      <c r="C16" s="411" t="s">
        <v>135</v>
      </c>
      <c r="D16" s="417" t="s">
        <v>1291</v>
      </c>
    </row>
    <row r="17" spans="2:4" ht="33.6" customHeight="1" x14ac:dyDescent="0.25">
      <c r="B17" s="63" t="s">
        <v>194</v>
      </c>
      <c r="C17" s="411" t="s">
        <v>195</v>
      </c>
      <c r="D17" s="417" t="s">
        <v>1292</v>
      </c>
    </row>
    <row r="18" spans="2:4" ht="24.6" customHeight="1" x14ac:dyDescent="0.25">
      <c r="B18" s="63" t="s">
        <v>226</v>
      </c>
      <c r="C18" s="411" t="s">
        <v>227</v>
      </c>
      <c r="D18" s="417" t="s">
        <v>1293</v>
      </c>
    </row>
    <row r="19" spans="2:4" ht="44.1" customHeight="1" x14ac:dyDescent="0.25">
      <c r="B19" s="63" t="s">
        <v>1294</v>
      </c>
      <c r="C19" s="411" t="s">
        <v>1295</v>
      </c>
      <c r="D19" s="417" t="s">
        <v>1296</v>
      </c>
    </row>
    <row r="20" spans="2:4" x14ac:dyDescent="0.25">
      <c r="B20" s="63" t="s">
        <v>271</v>
      </c>
      <c r="C20" s="411" t="s">
        <v>272</v>
      </c>
      <c r="D20" s="417" t="s">
        <v>1297</v>
      </c>
    </row>
    <row r="21" spans="2:4" ht="23.1" customHeight="1" x14ac:dyDescent="0.25">
      <c r="B21" s="63" t="s">
        <v>328</v>
      </c>
      <c r="C21" s="411" t="s">
        <v>329</v>
      </c>
      <c r="D21" s="417" t="s">
        <v>1298</v>
      </c>
    </row>
    <row r="22" spans="2:4" x14ac:dyDescent="0.25">
      <c r="B22" s="63" t="s">
        <v>355</v>
      </c>
      <c r="C22" s="411" t="s">
        <v>356</v>
      </c>
      <c r="D22" s="417" t="s">
        <v>1299</v>
      </c>
    </row>
    <row r="23" spans="2:4" ht="30" x14ac:dyDescent="0.25">
      <c r="B23" s="63" t="s">
        <v>1300</v>
      </c>
      <c r="C23" s="411" t="s">
        <v>1301</v>
      </c>
      <c r="D23" s="417" t="s">
        <v>1302</v>
      </c>
    </row>
    <row r="24" spans="2:4" ht="23.1" customHeight="1" x14ac:dyDescent="0.25">
      <c r="B24" s="63" t="s">
        <v>334</v>
      </c>
      <c r="C24" s="411" t="s">
        <v>335</v>
      </c>
      <c r="D24" s="417" t="s">
        <v>1303</v>
      </c>
    </row>
    <row r="25" spans="2:4" ht="56.25" x14ac:dyDescent="0.25">
      <c r="B25" s="63" t="s">
        <v>285</v>
      </c>
      <c r="C25" s="411" t="s">
        <v>286</v>
      </c>
      <c r="D25" s="417" t="s">
        <v>1304</v>
      </c>
    </row>
    <row r="26" spans="2:4" ht="23.1" customHeight="1" x14ac:dyDescent="0.25">
      <c r="B26" s="63" t="s">
        <v>1305</v>
      </c>
      <c r="C26" s="411" t="s">
        <v>1306</v>
      </c>
      <c r="D26" s="417" t="s">
        <v>1307</v>
      </c>
    </row>
    <row r="27" spans="2:4" ht="22.5" x14ac:dyDescent="0.25">
      <c r="B27" s="63" t="s">
        <v>384</v>
      </c>
      <c r="C27" s="411" t="s">
        <v>385</v>
      </c>
      <c r="D27" s="417" t="s">
        <v>1308</v>
      </c>
    </row>
    <row r="28" spans="2:4" ht="22.5" x14ac:dyDescent="0.25">
      <c r="B28" s="63" t="s">
        <v>384</v>
      </c>
      <c r="C28" s="411" t="s">
        <v>385</v>
      </c>
      <c r="D28" s="417" t="s">
        <v>1309</v>
      </c>
    </row>
    <row r="29" spans="2:4" ht="14.45" customHeight="1" x14ac:dyDescent="0.25">
      <c r="B29" s="63" t="s">
        <v>384</v>
      </c>
      <c r="C29" s="411" t="s">
        <v>385</v>
      </c>
      <c r="D29" s="417" t="s">
        <v>1310</v>
      </c>
    </row>
    <row r="30" spans="2:4" ht="33.75" x14ac:dyDescent="0.25">
      <c r="B30" s="63" t="s">
        <v>384</v>
      </c>
      <c r="C30" s="411" t="s">
        <v>385</v>
      </c>
      <c r="D30" s="417" t="s">
        <v>1311</v>
      </c>
    </row>
    <row r="31" spans="2:4" ht="42.95" customHeight="1" x14ac:dyDescent="0.25">
      <c r="B31" s="63" t="s">
        <v>941</v>
      </c>
      <c r="C31" s="411" t="s">
        <v>744</v>
      </c>
      <c r="D31" s="417" t="s">
        <v>1312</v>
      </c>
    </row>
    <row r="32" spans="2:4" ht="21.95" customHeight="1" x14ac:dyDescent="0.25">
      <c r="B32" s="63" t="s">
        <v>941</v>
      </c>
      <c r="C32" s="411" t="s">
        <v>744</v>
      </c>
      <c r="D32" s="417" t="s">
        <v>1313</v>
      </c>
    </row>
    <row r="33" spans="2:4" ht="33.6" customHeight="1" x14ac:dyDescent="0.25">
      <c r="B33" s="63" t="s">
        <v>61</v>
      </c>
      <c r="C33" s="403" t="s">
        <v>62</v>
      </c>
      <c r="D33" s="417" t="s">
        <v>1314</v>
      </c>
    </row>
    <row r="34" spans="2:4" ht="23.1" customHeight="1" x14ac:dyDescent="0.25">
      <c r="B34" s="63" t="s">
        <v>208</v>
      </c>
      <c r="C34" s="70" t="s">
        <v>209</v>
      </c>
      <c r="D34" s="417" t="s">
        <v>1315</v>
      </c>
    </row>
    <row r="35" spans="2:4" ht="24.6" customHeight="1" x14ac:dyDescent="0.25">
      <c r="B35" s="63" t="s">
        <v>212</v>
      </c>
      <c r="C35" s="70" t="s">
        <v>213</v>
      </c>
      <c r="D35" s="417" t="s">
        <v>1315</v>
      </c>
    </row>
    <row r="36" spans="2:4" x14ac:dyDescent="0.25">
      <c r="B36" s="63" t="s">
        <v>1316</v>
      </c>
      <c r="C36" s="418" t="s">
        <v>1317</v>
      </c>
      <c r="D36" s="419" t="s">
        <v>1318</v>
      </c>
    </row>
    <row r="37" spans="2:4" ht="24.95" customHeight="1" x14ac:dyDescent="0.25">
      <c r="B37" s="63" t="s">
        <v>886</v>
      </c>
      <c r="C37" s="418" t="s">
        <v>1319</v>
      </c>
      <c r="D37" s="417" t="s">
        <v>1320</v>
      </c>
    </row>
    <row r="38" spans="2:4" x14ac:dyDescent="0.25">
      <c r="B38" s="63" t="s">
        <v>894</v>
      </c>
      <c r="C38" s="418" t="s">
        <v>895</v>
      </c>
      <c r="D38" s="420" t="s">
        <v>1321</v>
      </c>
    </row>
    <row r="39" spans="2:4" x14ac:dyDescent="0.25">
      <c r="B39" s="63" t="s">
        <v>892</v>
      </c>
      <c r="C39" s="418" t="s">
        <v>1322</v>
      </c>
      <c r="D39" s="420" t="s">
        <v>1323</v>
      </c>
    </row>
    <row r="40" spans="2:4" x14ac:dyDescent="0.25">
      <c r="B40" s="203" t="s">
        <v>528</v>
      </c>
      <c r="C40" s="413" t="s">
        <v>529</v>
      </c>
      <c r="D40" s="284" t="s">
        <v>530</v>
      </c>
    </row>
    <row r="41" spans="2:4" x14ac:dyDescent="0.25">
      <c r="B41" s="203" t="s">
        <v>524</v>
      </c>
      <c r="C41" s="413" t="s">
        <v>525</v>
      </c>
      <c r="D41" s="417" t="s">
        <v>1324</v>
      </c>
    </row>
    <row r="42" spans="2:4" x14ac:dyDescent="0.25">
      <c r="B42" s="203" t="s">
        <v>884</v>
      </c>
      <c r="C42" s="418" t="s">
        <v>1325</v>
      </c>
      <c r="D42" s="417" t="s">
        <v>1324</v>
      </c>
    </row>
    <row r="43" spans="2:4" x14ac:dyDescent="0.25">
      <c r="B43" s="203" t="s">
        <v>1326</v>
      </c>
      <c r="C43" s="418" t="s">
        <v>1327</v>
      </c>
      <c r="D43" s="417" t="s">
        <v>1324</v>
      </c>
    </row>
    <row r="44" spans="2:4" ht="22.5" x14ac:dyDescent="0.25">
      <c r="B44" s="203" t="s">
        <v>164</v>
      </c>
      <c r="C44" s="421" t="s">
        <v>165</v>
      </c>
      <c r="D44" s="417" t="s">
        <v>1328</v>
      </c>
    </row>
    <row r="45" spans="2:4" ht="180" x14ac:dyDescent="0.25">
      <c r="B45" s="203" t="s">
        <v>450</v>
      </c>
      <c r="C45" s="421" t="s">
        <v>135</v>
      </c>
      <c r="D45" s="417" t="s">
        <v>1490</v>
      </c>
    </row>
    <row r="46" spans="2:4" x14ac:dyDescent="0.25">
      <c r="B46" s="203" t="s">
        <v>889</v>
      </c>
      <c r="C46" s="421" t="s">
        <v>890</v>
      </c>
      <c r="D46" s="274" t="s">
        <v>891</v>
      </c>
    </row>
    <row r="47" spans="2:4" x14ac:dyDescent="0.25">
      <c r="B47" s="203" t="s">
        <v>372</v>
      </c>
      <c r="C47" s="403" t="s">
        <v>373</v>
      </c>
      <c r="D47" s="417" t="s">
        <v>1324</v>
      </c>
    </row>
    <row r="48" spans="2:4" x14ac:dyDescent="0.25">
      <c r="B48" s="203" t="s">
        <v>376</v>
      </c>
      <c r="C48" s="70" t="s">
        <v>377</v>
      </c>
      <c r="D48" s="417" t="s">
        <v>1324</v>
      </c>
    </row>
    <row r="49" spans="2:4" ht="22.5" x14ac:dyDescent="0.25">
      <c r="B49" s="203" t="s">
        <v>66</v>
      </c>
      <c r="C49" s="70" t="s">
        <v>67</v>
      </c>
      <c r="D49" s="417" t="s">
        <v>1329</v>
      </c>
    </row>
    <row r="50" spans="2:4" ht="22.5" x14ac:dyDescent="0.25">
      <c r="B50" s="203" t="s">
        <v>68</v>
      </c>
      <c r="C50" s="70" t="s">
        <v>69</v>
      </c>
      <c r="D50" s="417" t="s">
        <v>1329</v>
      </c>
    </row>
    <row r="51" spans="2:4" ht="22.5" x14ac:dyDescent="0.25">
      <c r="B51" s="422" t="s">
        <v>683</v>
      </c>
      <c r="C51" s="83" t="s">
        <v>1330</v>
      </c>
      <c r="D51" s="417" t="s">
        <v>1331</v>
      </c>
    </row>
    <row r="52" spans="2:4" x14ac:dyDescent="0.25">
      <c r="B52" s="203" t="s">
        <v>76</v>
      </c>
      <c r="C52" s="403" t="s">
        <v>77</v>
      </c>
      <c r="D52" s="417" t="s">
        <v>1332</v>
      </c>
    </row>
    <row r="53" spans="2:4" x14ac:dyDescent="0.25">
      <c r="B53" s="203" t="s">
        <v>340</v>
      </c>
      <c r="C53" s="403" t="s">
        <v>341</v>
      </c>
      <c r="D53" s="417" t="s">
        <v>1333</v>
      </c>
    </row>
    <row r="54" spans="2:4" x14ac:dyDescent="0.25">
      <c r="B54" s="203" t="s">
        <v>343</v>
      </c>
      <c r="C54" s="403" t="s">
        <v>344</v>
      </c>
      <c r="D54" s="423" t="s">
        <v>1334</v>
      </c>
    </row>
    <row r="55" spans="2:4" x14ac:dyDescent="0.25">
      <c r="B55" s="203" t="s">
        <v>265</v>
      </c>
      <c r="C55" s="403" t="s">
        <v>1335</v>
      </c>
      <c r="D55" s="424" t="s">
        <v>1336</v>
      </c>
    </row>
    <row r="56" spans="2:4" x14ac:dyDescent="0.25">
      <c r="B56" s="203" t="s">
        <v>265</v>
      </c>
      <c r="C56" s="403" t="s">
        <v>1337</v>
      </c>
      <c r="D56" s="417" t="s">
        <v>1338</v>
      </c>
    </row>
    <row r="57" spans="2:4" x14ac:dyDescent="0.25">
      <c r="B57" s="203" t="s">
        <v>176</v>
      </c>
      <c r="C57" s="403" t="s">
        <v>177</v>
      </c>
      <c r="D57" s="424" t="s">
        <v>1339</v>
      </c>
    </row>
    <row r="58" spans="2:4" x14ac:dyDescent="0.25">
      <c r="B58" s="203" t="s">
        <v>808</v>
      </c>
      <c r="C58" s="425" t="s">
        <v>809</v>
      </c>
      <c r="D58" s="424" t="s">
        <v>1340</v>
      </c>
    </row>
    <row r="59" spans="2:4" x14ac:dyDescent="0.25">
      <c r="B59" s="203" t="s">
        <v>811</v>
      </c>
      <c r="C59" s="408" t="s">
        <v>812</v>
      </c>
      <c r="D59" s="424" t="s">
        <v>1341</v>
      </c>
    </row>
    <row r="60" spans="2:4" x14ac:dyDescent="0.25">
      <c r="B60" s="203" t="s">
        <v>814</v>
      </c>
      <c r="C60" s="408" t="s">
        <v>529</v>
      </c>
      <c r="D60" s="424" t="s">
        <v>1342</v>
      </c>
    </row>
    <row r="61" spans="2:4" x14ac:dyDescent="0.25">
      <c r="B61" s="203" t="s">
        <v>816</v>
      </c>
      <c r="C61" s="408" t="s">
        <v>817</v>
      </c>
      <c r="D61" s="424" t="s">
        <v>1343</v>
      </c>
    </row>
    <row r="62" spans="2:4" ht="22.5" x14ac:dyDescent="0.25">
      <c r="B62" s="203" t="s">
        <v>50</v>
      </c>
      <c r="C62" s="70" t="s">
        <v>51</v>
      </c>
      <c r="D62" s="426" t="s">
        <v>1344</v>
      </c>
    </row>
    <row r="63" spans="2:4" ht="22.5" x14ac:dyDescent="0.25">
      <c r="B63" s="203" t="s">
        <v>428</v>
      </c>
      <c r="C63" s="70" t="s">
        <v>1345</v>
      </c>
      <c r="D63" s="426" t="s">
        <v>1346</v>
      </c>
    </row>
    <row r="64" spans="2:4" ht="30" x14ac:dyDescent="0.25">
      <c r="B64" s="203" t="s">
        <v>1347</v>
      </c>
      <c r="C64" s="408" t="s">
        <v>1348</v>
      </c>
      <c r="D64" s="424" t="s">
        <v>1349</v>
      </c>
    </row>
    <row r="65" spans="2:4" ht="22.5" x14ac:dyDescent="0.25">
      <c r="B65" s="203" t="s">
        <v>297</v>
      </c>
      <c r="C65" s="408" t="s">
        <v>298</v>
      </c>
      <c r="D65" s="424" t="s">
        <v>1350</v>
      </c>
    </row>
    <row r="66" spans="2:4" ht="29.25" customHeight="1" x14ac:dyDescent="0.25">
      <c r="B66" s="203" t="s">
        <v>450</v>
      </c>
      <c r="C66" s="408" t="s">
        <v>1351</v>
      </c>
      <c r="D66" s="424" t="s">
        <v>1352</v>
      </c>
    </row>
    <row r="67" spans="2:4" x14ac:dyDescent="0.25">
      <c r="B67" s="203" t="s">
        <v>590</v>
      </c>
      <c r="C67" s="408" t="s">
        <v>591</v>
      </c>
      <c r="D67" s="424" t="s">
        <v>1353</v>
      </c>
    </row>
    <row r="68" spans="2:4" ht="146.25" customHeight="1" x14ac:dyDescent="0.25">
      <c r="B68" s="203" t="s">
        <v>1354</v>
      </c>
      <c r="C68" s="408" t="s">
        <v>1355</v>
      </c>
      <c r="D68" s="424" t="s">
        <v>1356</v>
      </c>
    </row>
    <row r="69" spans="2:4" ht="30" x14ac:dyDescent="0.25">
      <c r="B69" s="203" t="s">
        <v>244</v>
      </c>
      <c r="C69" s="427" t="s">
        <v>1357</v>
      </c>
      <c r="D69" s="424" t="s">
        <v>1358</v>
      </c>
    </row>
    <row r="70" spans="2:4" ht="30" x14ac:dyDescent="0.25">
      <c r="B70" s="203" t="s">
        <v>244</v>
      </c>
      <c r="C70" s="427" t="s">
        <v>1359</v>
      </c>
      <c r="D70" s="424" t="s">
        <v>1360</v>
      </c>
    </row>
    <row r="71" spans="2:4" ht="30" x14ac:dyDescent="0.25">
      <c r="B71" s="203" t="s">
        <v>256</v>
      </c>
      <c r="C71" s="427" t="s">
        <v>1361</v>
      </c>
      <c r="D71" s="424" t="s">
        <v>1362</v>
      </c>
    </row>
    <row r="72" spans="2:4" ht="30.75" customHeight="1" x14ac:dyDescent="0.25">
      <c r="B72" s="203" t="s">
        <v>456</v>
      </c>
      <c r="C72" s="427" t="s">
        <v>1115</v>
      </c>
      <c r="D72" s="424" t="s">
        <v>1363</v>
      </c>
    </row>
    <row r="73" spans="2:4" ht="45" x14ac:dyDescent="0.25">
      <c r="B73" s="203" t="s">
        <v>349</v>
      </c>
      <c r="C73" s="427" t="s">
        <v>1364</v>
      </c>
      <c r="D73" s="424" t="s">
        <v>1365</v>
      </c>
    </row>
    <row r="74" spans="2:4" ht="84.75" customHeight="1" x14ac:dyDescent="0.25">
      <c r="B74" s="203" t="s">
        <v>140</v>
      </c>
      <c r="C74" s="427" t="s">
        <v>1041</v>
      </c>
      <c r="D74" s="424" t="s">
        <v>1366</v>
      </c>
    </row>
    <row r="75" spans="2:4" ht="33.75" x14ac:dyDescent="0.25">
      <c r="B75" s="203" t="s">
        <v>647</v>
      </c>
      <c r="C75" s="427" t="s">
        <v>1367</v>
      </c>
      <c r="D75" s="424" t="s">
        <v>1368</v>
      </c>
    </row>
    <row r="76" spans="2:4" ht="56.25" x14ac:dyDescent="0.25">
      <c r="B76" s="203" t="s">
        <v>555</v>
      </c>
      <c r="C76" s="427" t="s">
        <v>1369</v>
      </c>
      <c r="D76" s="424" t="s">
        <v>1370</v>
      </c>
    </row>
    <row r="77" spans="2:4" ht="87.75" customHeight="1" x14ac:dyDescent="0.25">
      <c r="B77" s="203" t="s">
        <v>1396</v>
      </c>
      <c r="C77" s="427" t="s">
        <v>1398</v>
      </c>
      <c r="D77" s="424" t="s">
        <v>1399</v>
      </c>
    </row>
    <row r="78" spans="2:4" ht="38.25" customHeight="1" x14ac:dyDescent="0.25">
      <c r="B78" s="203" t="s">
        <v>164</v>
      </c>
      <c r="C78" s="427" t="s">
        <v>1400</v>
      </c>
      <c r="D78" s="424" t="s">
        <v>1401</v>
      </c>
    </row>
    <row r="79" spans="2:4" ht="88.5" customHeight="1" x14ac:dyDescent="0.25">
      <c r="B79" s="63" t="s">
        <v>1428</v>
      </c>
      <c r="C79" s="427" t="s">
        <v>1431</v>
      </c>
      <c r="D79" s="424" t="s">
        <v>1429</v>
      </c>
    </row>
    <row r="80" spans="2:4" ht="81.75" customHeight="1" x14ac:dyDescent="0.25">
      <c r="B80" s="63" t="s">
        <v>1432</v>
      </c>
      <c r="C80" s="427" t="s">
        <v>1430</v>
      </c>
      <c r="D80" s="424" t="s">
        <v>1433</v>
      </c>
    </row>
    <row r="81" spans="2:4" ht="22.5" x14ac:dyDescent="0.25">
      <c r="B81" s="63" t="s">
        <v>35</v>
      </c>
      <c r="C81" s="427" t="s">
        <v>36</v>
      </c>
      <c r="D81" s="417" t="s">
        <v>1455</v>
      </c>
    </row>
    <row r="82" spans="2:4" ht="30" x14ac:dyDescent="0.25">
      <c r="B82" s="63" t="s">
        <v>1460</v>
      </c>
      <c r="C82" s="427" t="s">
        <v>1459</v>
      </c>
      <c r="D82" s="417" t="s">
        <v>1458</v>
      </c>
    </row>
    <row r="83" spans="2:4" ht="30" x14ac:dyDescent="0.25">
      <c r="B83" s="63" t="s">
        <v>1462</v>
      </c>
      <c r="C83" s="427" t="s">
        <v>138</v>
      </c>
      <c r="D83" s="417" t="s">
        <v>1461</v>
      </c>
    </row>
    <row r="84" spans="2:4" x14ac:dyDescent="0.25">
      <c r="B84" s="63" t="s">
        <v>1472</v>
      </c>
      <c r="C84" s="427" t="s">
        <v>1469</v>
      </c>
      <c r="D84" s="417" t="s">
        <v>1478</v>
      </c>
    </row>
    <row r="85" spans="2:4" ht="21.6" customHeight="1" x14ac:dyDescent="0.25">
      <c r="B85" s="63" t="s">
        <v>1479</v>
      </c>
      <c r="C85" s="427" t="s">
        <v>83</v>
      </c>
      <c r="D85" s="417" t="s">
        <v>1480</v>
      </c>
    </row>
    <row r="86" spans="2:4" x14ac:dyDescent="0.25">
      <c r="B86" s="63" t="s">
        <v>1482</v>
      </c>
      <c r="C86" s="427" t="s">
        <v>1481</v>
      </c>
      <c r="D86" s="417" t="s">
        <v>1483</v>
      </c>
    </row>
    <row r="87" spans="2:4" x14ac:dyDescent="0.25">
      <c r="B87" s="63" t="s">
        <v>1497</v>
      </c>
      <c r="C87" s="427" t="s">
        <v>1496</v>
      </c>
      <c r="D87" s="417" t="s">
        <v>1498</v>
      </c>
    </row>
    <row r="88" spans="2:4" ht="33.75" x14ac:dyDescent="0.25">
      <c r="B88" s="63" t="s">
        <v>1501</v>
      </c>
      <c r="C88" s="427" t="s">
        <v>501</v>
      </c>
      <c r="D88" s="417" t="s">
        <v>1502</v>
      </c>
    </row>
  </sheetData>
  <autoFilter ref="B4:D80"/>
  <phoneticPr fontId="4" type="noConversion"/>
  <hyperlinks>
    <hyperlink ref="D39" r:id="rId1"/>
    <hyperlink ref="D38" r:id="rId2"/>
    <hyperlink ref="D40" r:id="rId3"/>
    <hyperlink ref="D46"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44"/>
  <sheetViews>
    <sheetView showGridLines="0" zoomScaleNormal="100" workbookViewId="0">
      <selection activeCell="J53" sqref="J53"/>
    </sheetView>
  </sheetViews>
  <sheetFormatPr baseColWidth="10" defaultColWidth="0" defaultRowHeight="12.75" x14ac:dyDescent="0.2"/>
  <cols>
    <col min="1" max="1" width="11.140625" style="47" customWidth="1"/>
    <col min="2" max="2" width="2.140625" style="47" customWidth="1"/>
    <col min="3" max="3" width="8.7109375" style="47" customWidth="1"/>
    <col min="4" max="4" width="1.7109375" style="47" customWidth="1"/>
    <col min="5" max="8" width="8.7109375" style="47" customWidth="1"/>
    <col min="9" max="9" width="4.140625" style="47" customWidth="1"/>
    <col min="10" max="10" width="1.85546875" style="47" customWidth="1"/>
    <col min="11" max="11" width="8.7109375" style="47" customWidth="1"/>
    <col min="12" max="12" width="37.7109375" style="47" customWidth="1"/>
    <col min="13" max="13" width="1.7109375" style="47" customWidth="1"/>
    <col min="14" max="16" width="8.7109375" style="47" customWidth="1"/>
    <col min="17" max="17" width="39.140625" style="47" customWidth="1"/>
    <col min="18" max="16384" width="10.85546875" style="47" hidden="1"/>
  </cols>
  <sheetData>
    <row r="4" spans="2:14" ht="23.25" x14ac:dyDescent="0.35">
      <c r="H4" s="429" t="s">
        <v>1505</v>
      </c>
      <c r="I4" s="430"/>
      <c r="J4" s="430"/>
      <c r="K4" s="430"/>
      <c r="L4" s="430"/>
      <c r="M4" s="430"/>
      <c r="N4" s="430"/>
    </row>
    <row r="6" spans="2:14" x14ac:dyDescent="0.2">
      <c r="N6" s="48"/>
    </row>
    <row r="9" spans="2:14" x14ac:dyDescent="0.2">
      <c r="B9" s="434" t="s">
        <v>1511</v>
      </c>
      <c r="C9" s="434"/>
      <c r="D9" s="434"/>
      <c r="E9" s="434"/>
      <c r="F9" s="434"/>
      <c r="G9" s="434"/>
      <c r="H9" s="434"/>
      <c r="I9" s="434"/>
      <c r="J9" s="434"/>
      <c r="K9" s="434"/>
      <c r="L9" s="434"/>
      <c r="M9" s="434"/>
      <c r="N9" s="434"/>
    </row>
    <row r="11" spans="2:14" x14ac:dyDescent="0.2">
      <c r="B11" s="49"/>
      <c r="C11" s="431" t="s">
        <v>1508</v>
      </c>
      <c r="D11" s="431"/>
      <c r="E11" s="431"/>
      <c r="F11" s="431"/>
      <c r="G11" s="431"/>
      <c r="H11" s="431"/>
      <c r="I11" s="431"/>
      <c r="J11" s="431"/>
      <c r="K11" s="431"/>
      <c r="L11" s="431"/>
      <c r="M11" s="431"/>
      <c r="N11" s="431"/>
    </row>
    <row r="12" spans="2:14" ht="58.5" customHeight="1" x14ac:dyDescent="0.2">
      <c r="B12" s="49"/>
      <c r="C12" s="431"/>
      <c r="D12" s="431"/>
      <c r="E12" s="431"/>
      <c r="F12" s="431"/>
      <c r="G12" s="431"/>
      <c r="H12" s="431"/>
      <c r="I12" s="431"/>
      <c r="J12" s="431"/>
      <c r="K12" s="431"/>
      <c r="L12" s="431"/>
      <c r="M12" s="431"/>
      <c r="N12" s="431"/>
    </row>
    <row r="13" spans="2:14" ht="14.45" customHeight="1" x14ac:dyDescent="0.2">
      <c r="C13" s="432"/>
      <c r="D13" s="432"/>
      <c r="E13" s="432"/>
      <c r="F13" s="432"/>
      <c r="G13" s="432"/>
      <c r="H13" s="432"/>
      <c r="I13" s="432"/>
      <c r="J13" s="432"/>
      <c r="K13" s="432"/>
      <c r="L13" s="432"/>
      <c r="M13" s="432"/>
      <c r="N13" s="432"/>
    </row>
    <row r="14" spans="2:14" x14ac:dyDescent="0.2">
      <c r="B14" s="433" t="s">
        <v>1510</v>
      </c>
      <c r="C14" s="433"/>
      <c r="D14" s="433"/>
      <c r="E14" s="433"/>
      <c r="F14" s="433"/>
      <c r="G14" s="433"/>
      <c r="H14" s="433"/>
      <c r="I14" s="433"/>
      <c r="J14" s="433"/>
      <c r="K14" s="433"/>
      <c r="L14" s="433"/>
      <c r="M14" s="433"/>
      <c r="N14" s="433"/>
    </row>
    <row r="16" spans="2:14" ht="110.45" customHeight="1" x14ac:dyDescent="0.2">
      <c r="B16" s="49"/>
      <c r="C16" s="431" t="s">
        <v>1518</v>
      </c>
      <c r="D16" s="431"/>
      <c r="E16" s="431"/>
      <c r="F16" s="431"/>
      <c r="G16" s="431"/>
      <c r="H16" s="431"/>
      <c r="I16" s="431"/>
      <c r="J16" s="431"/>
      <c r="K16" s="431"/>
      <c r="L16" s="431"/>
      <c r="M16" s="431"/>
      <c r="N16" s="431"/>
    </row>
    <row r="17" spans="2:14" ht="5.0999999999999996" customHeight="1" x14ac:dyDescent="0.2">
      <c r="B17" s="49"/>
      <c r="C17" s="40"/>
      <c r="D17" s="41"/>
      <c r="E17" s="41"/>
      <c r="F17" s="41"/>
      <c r="G17" s="41"/>
      <c r="H17" s="41"/>
      <c r="I17" s="41"/>
      <c r="J17" s="41"/>
      <c r="K17" s="41"/>
      <c r="L17" s="41"/>
      <c r="M17" s="41"/>
      <c r="N17" s="40"/>
    </row>
    <row r="18" spans="2:14" ht="26.45" customHeight="1" x14ac:dyDescent="0.2">
      <c r="B18" s="49"/>
      <c r="C18" s="49"/>
      <c r="D18" s="50"/>
      <c r="E18" s="428" t="s">
        <v>1519</v>
      </c>
      <c r="F18" s="428"/>
      <c r="G18" s="428"/>
      <c r="H18" s="428"/>
      <c r="I18" s="428"/>
      <c r="J18" s="428"/>
      <c r="K18" s="428"/>
      <c r="L18" s="428"/>
      <c r="M18" s="42"/>
      <c r="N18" s="43"/>
    </row>
    <row r="19" spans="2:14" ht="6.95" customHeight="1" x14ac:dyDescent="0.2">
      <c r="B19" s="49"/>
      <c r="C19" s="43"/>
      <c r="D19" s="44"/>
      <c r="E19" s="42"/>
      <c r="F19" s="42"/>
      <c r="G19" s="42"/>
      <c r="H19" s="42"/>
      <c r="I19" s="42"/>
      <c r="J19" s="42"/>
      <c r="K19" s="42"/>
      <c r="L19" s="42"/>
      <c r="M19" s="42"/>
      <c r="N19" s="43"/>
    </row>
    <row r="20" spans="2:14" ht="25.5" customHeight="1" x14ac:dyDescent="0.2">
      <c r="B20" s="49"/>
      <c r="C20" s="49"/>
      <c r="D20" s="50"/>
      <c r="E20" s="428" t="s">
        <v>1520</v>
      </c>
      <c r="F20" s="428"/>
      <c r="G20" s="428"/>
      <c r="H20" s="428"/>
      <c r="I20" s="428"/>
      <c r="J20" s="428"/>
      <c r="K20" s="428"/>
      <c r="L20" s="428"/>
      <c r="M20" s="42"/>
      <c r="N20" s="43"/>
    </row>
    <row r="21" spans="2:14" ht="6.95" customHeight="1" x14ac:dyDescent="0.2">
      <c r="B21" s="49"/>
      <c r="C21" s="43"/>
      <c r="D21" s="44"/>
      <c r="E21" s="42"/>
      <c r="F21" s="42"/>
      <c r="G21" s="42"/>
      <c r="H21" s="42"/>
      <c r="I21" s="42"/>
      <c r="J21" s="42"/>
      <c r="K21" s="42"/>
      <c r="L21" s="42"/>
      <c r="M21" s="42"/>
      <c r="N21" s="43"/>
    </row>
    <row r="22" spans="2:14" ht="13.5" customHeight="1" x14ac:dyDescent="0.2">
      <c r="B22" s="49"/>
      <c r="C22" s="49"/>
      <c r="D22" s="50"/>
      <c r="E22" s="428" t="s">
        <v>1521</v>
      </c>
      <c r="F22" s="428"/>
      <c r="G22" s="428"/>
      <c r="H22" s="428"/>
      <c r="I22" s="428"/>
      <c r="J22" s="428"/>
      <c r="K22" s="428"/>
      <c r="L22" s="428"/>
      <c r="M22" s="42"/>
      <c r="N22" s="43"/>
    </row>
    <row r="23" spans="2:14" ht="33" customHeight="1" x14ac:dyDescent="0.2">
      <c r="B23" s="49"/>
      <c r="C23" s="40"/>
      <c r="D23" s="41"/>
      <c r="E23" s="428" t="s">
        <v>1506</v>
      </c>
      <c r="F23" s="428"/>
      <c r="G23" s="428"/>
      <c r="H23" s="428"/>
      <c r="I23" s="428"/>
      <c r="J23" s="428"/>
      <c r="K23" s="428"/>
      <c r="L23" s="428"/>
      <c r="M23" s="42"/>
      <c r="N23" s="43"/>
    </row>
    <row r="24" spans="2:14" ht="6.95" customHeight="1" x14ac:dyDescent="0.2">
      <c r="B24" s="49"/>
      <c r="C24" s="40"/>
      <c r="D24" s="41"/>
      <c r="E24" s="41"/>
      <c r="F24" s="41"/>
      <c r="G24" s="41"/>
      <c r="H24" s="41"/>
      <c r="I24" s="41"/>
      <c r="J24" s="41"/>
      <c r="K24" s="41"/>
      <c r="L24" s="41"/>
      <c r="M24" s="41"/>
      <c r="N24" s="40"/>
    </row>
    <row r="25" spans="2:14" ht="14.45" customHeight="1" x14ac:dyDescent="0.2">
      <c r="B25" s="49"/>
      <c r="C25" s="40"/>
      <c r="D25" s="41"/>
      <c r="E25" s="41"/>
      <c r="F25" s="41"/>
      <c r="G25" s="41"/>
      <c r="H25" s="41"/>
      <c r="I25" s="41"/>
      <c r="J25" s="41"/>
      <c r="K25" s="435" t="s">
        <v>1507</v>
      </c>
      <c r="L25" s="435"/>
      <c r="M25" s="45"/>
      <c r="N25" s="46"/>
    </row>
    <row r="26" spans="2:14" x14ac:dyDescent="0.2">
      <c r="B26" s="49"/>
      <c r="C26" s="40"/>
      <c r="D26" s="41"/>
      <c r="E26" s="41"/>
      <c r="F26" s="41"/>
      <c r="G26" s="41"/>
      <c r="H26" s="41"/>
      <c r="I26" s="41"/>
      <c r="J26" s="41"/>
      <c r="K26" s="435"/>
      <c r="L26" s="435"/>
      <c r="M26" s="45"/>
      <c r="N26" s="46"/>
    </row>
    <row r="27" spans="2:14" x14ac:dyDescent="0.2">
      <c r="B27" s="49"/>
      <c r="C27" s="40"/>
      <c r="D27" s="41"/>
      <c r="E27" s="41"/>
      <c r="F27" s="41"/>
      <c r="G27" s="41"/>
      <c r="H27" s="41"/>
      <c r="I27" s="41"/>
      <c r="J27" s="41"/>
      <c r="K27" s="435"/>
      <c r="L27" s="435"/>
      <c r="M27" s="45"/>
      <c r="N27" s="46"/>
    </row>
    <row r="28" spans="2:14" x14ac:dyDescent="0.2">
      <c r="B28" s="49"/>
      <c r="C28" s="40"/>
      <c r="D28" s="41"/>
      <c r="E28" s="41"/>
      <c r="F28" s="41"/>
      <c r="G28" s="41"/>
      <c r="H28" s="41"/>
      <c r="I28" s="41"/>
      <c r="J28" s="41"/>
      <c r="K28" s="435"/>
      <c r="L28" s="435"/>
      <c r="M28" s="45"/>
      <c r="N28" s="46"/>
    </row>
    <row r="29" spans="2:14" x14ac:dyDescent="0.2">
      <c r="B29" s="49"/>
      <c r="C29" s="40"/>
      <c r="D29" s="41"/>
      <c r="E29" s="41"/>
      <c r="F29" s="41"/>
      <c r="G29" s="41"/>
      <c r="H29" s="41"/>
      <c r="I29" s="41"/>
      <c r="J29" s="41"/>
      <c r="K29" s="435"/>
      <c r="L29" s="435"/>
      <c r="M29" s="45"/>
      <c r="N29" s="46"/>
    </row>
    <row r="30" spans="2:14" ht="14.1" customHeight="1" x14ac:dyDescent="0.2">
      <c r="B30" s="49"/>
      <c r="C30" s="40"/>
      <c r="D30" s="41"/>
      <c r="E30" s="41"/>
      <c r="F30" s="41"/>
      <c r="G30" s="41"/>
      <c r="H30" s="41"/>
      <c r="I30" s="41"/>
      <c r="J30" s="41"/>
      <c r="K30" s="435"/>
      <c r="L30" s="435"/>
      <c r="M30" s="45"/>
      <c r="N30" s="46"/>
    </row>
    <row r="31" spans="2:14" ht="19.5" customHeight="1" x14ac:dyDescent="0.2">
      <c r="B31" s="49"/>
      <c r="C31" s="40"/>
      <c r="D31" s="41"/>
      <c r="E31" s="41"/>
      <c r="F31" s="41"/>
      <c r="G31" s="41"/>
      <c r="H31" s="41"/>
      <c r="I31" s="41"/>
      <c r="J31" s="41"/>
      <c r="K31" s="435"/>
      <c r="L31" s="435"/>
      <c r="M31" s="45"/>
      <c r="N31" s="46"/>
    </row>
    <row r="32" spans="2:14" x14ac:dyDescent="0.2">
      <c r="B32" s="49"/>
      <c r="C32" s="40"/>
      <c r="D32" s="41"/>
      <c r="E32" s="41"/>
      <c r="F32" s="41"/>
      <c r="G32" s="41"/>
      <c r="H32" s="41"/>
      <c r="I32" s="41"/>
      <c r="J32" s="41"/>
      <c r="K32" s="41"/>
      <c r="L32" s="41"/>
      <c r="M32" s="41"/>
      <c r="N32" s="40"/>
    </row>
    <row r="33" spans="2:14" s="50" customFormat="1" ht="6.95" customHeight="1" x14ac:dyDescent="0.2">
      <c r="B33" s="49"/>
      <c r="C33" s="40"/>
      <c r="D33" s="41"/>
      <c r="E33" s="41"/>
      <c r="F33" s="41"/>
      <c r="G33" s="41"/>
      <c r="H33" s="41"/>
      <c r="I33" s="41"/>
      <c r="J33" s="41"/>
      <c r="K33" s="41"/>
      <c r="L33" s="41"/>
      <c r="M33" s="41"/>
      <c r="N33" s="40"/>
    </row>
    <row r="34" spans="2:14" s="50" customFormat="1" ht="40.5" customHeight="1" x14ac:dyDescent="0.2">
      <c r="B34" s="49"/>
      <c r="C34" s="43"/>
      <c r="D34" s="44"/>
      <c r="E34" s="436" t="s">
        <v>1522</v>
      </c>
      <c r="F34" s="436"/>
      <c r="G34" s="436"/>
      <c r="H34" s="436"/>
      <c r="I34" s="436"/>
      <c r="J34" s="436"/>
      <c r="K34" s="436"/>
      <c r="L34" s="436"/>
      <c r="M34" s="41"/>
      <c r="N34" s="43"/>
    </row>
    <row r="35" spans="2:14" s="50" customFormat="1" ht="6.95" customHeight="1" x14ac:dyDescent="0.2">
      <c r="B35" s="49"/>
      <c r="C35" s="40"/>
      <c r="D35" s="41"/>
      <c r="E35" s="51"/>
      <c r="F35" s="51"/>
      <c r="G35" s="51"/>
      <c r="H35" s="51"/>
      <c r="I35" s="51"/>
      <c r="J35" s="51"/>
      <c r="K35" s="51"/>
      <c r="L35" s="51"/>
      <c r="M35" s="41"/>
      <c r="N35" s="40"/>
    </row>
    <row r="36" spans="2:14" s="50" customFormat="1" ht="28.5" customHeight="1" x14ac:dyDescent="0.2">
      <c r="B36" s="49"/>
      <c r="C36" s="43"/>
      <c r="D36" s="44"/>
      <c r="E36" s="436" t="s">
        <v>1523</v>
      </c>
      <c r="F36" s="436"/>
      <c r="G36" s="436"/>
      <c r="H36" s="436"/>
      <c r="I36" s="436"/>
      <c r="J36" s="436"/>
      <c r="K36" s="436"/>
      <c r="L36" s="436"/>
      <c r="M36" s="41"/>
      <c r="N36" s="43"/>
    </row>
    <row r="37" spans="2:14" s="50" customFormat="1" ht="6.95" customHeight="1" x14ac:dyDescent="0.2">
      <c r="B37" s="49"/>
      <c r="C37" s="40"/>
      <c r="D37" s="41"/>
      <c r="E37" s="51"/>
      <c r="F37" s="51"/>
      <c r="G37" s="51"/>
      <c r="H37" s="51"/>
      <c r="I37" s="51"/>
      <c r="J37" s="51"/>
      <c r="K37" s="51"/>
      <c r="L37" s="51"/>
      <c r="M37" s="41"/>
      <c r="N37" s="40"/>
    </row>
    <row r="38" spans="2:14" s="50" customFormat="1" ht="26.1" customHeight="1" x14ac:dyDescent="0.2">
      <c r="B38" s="49"/>
      <c r="C38" s="43"/>
      <c r="D38" s="44"/>
      <c r="E38" s="436" t="s">
        <v>1524</v>
      </c>
      <c r="F38" s="436"/>
      <c r="G38" s="436"/>
      <c r="H38" s="436"/>
      <c r="I38" s="436"/>
      <c r="J38" s="436"/>
      <c r="K38" s="436"/>
      <c r="L38" s="436"/>
      <c r="M38" s="41"/>
      <c r="N38" s="43"/>
    </row>
    <row r="39" spans="2:14" s="50" customFormat="1" ht="6.95" customHeight="1" x14ac:dyDescent="0.2">
      <c r="B39" s="49"/>
      <c r="C39" s="40"/>
      <c r="D39" s="41"/>
      <c r="E39" s="51"/>
      <c r="F39" s="51"/>
      <c r="G39" s="51"/>
      <c r="H39" s="51"/>
      <c r="I39" s="51"/>
      <c r="J39" s="51"/>
      <c r="K39" s="51"/>
      <c r="L39" s="51"/>
      <c r="M39" s="41"/>
      <c r="N39" s="40"/>
    </row>
    <row r="40" spans="2:14" s="50" customFormat="1" ht="14.45" customHeight="1" x14ac:dyDescent="0.2">
      <c r="B40" s="49"/>
      <c r="C40" s="43"/>
      <c r="D40" s="44"/>
      <c r="E40" s="436" t="s">
        <v>1525</v>
      </c>
      <c r="F40" s="436"/>
      <c r="G40" s="436"/>
      <c r="H40" s="436"/>
      <c r="I40" s="436"/>
      <c r="J40" s="436"/>
      <c r="K40" s="436"/>
      <c r="L40" s="436"/>
      <c r="M40" s="41"/>
      <c r="N40" s="43"/>
    </row>
    <row r="41" spans="2:14" s="50" customFormat="1" ht="6.95" customHeight="1" x14ac:dyDescent="0.2">
      <c r="B41" s="49"/>
      <c r="C41" s="40"/>
      <c r="D41" s="41"/>
      <c r="E41" s="41"/>
      <c r="F41" s="41"/>
      <c r="G41" s="41"/>
      <c r="H41" s="41"/>
      <c r="I41" s="41"/>
      <c r="J41" s="41"/>
      <c r="K41" s="41"/>
      <c r="L41" s="41"/>
      <c r="M41" s="41"/>
      <c r="N41" s="40"/>
    </row>
    <row r="42" spans="2:14" x14ac:dyDescent="0.2">
      <c r="B42" s="49"/>
      <c r="C42" s="49"/>
      <c r="D42" s="49"/>
      <c r="E42" s="49"/>
      <c r="F42" s="49"/>
      <c r="G42" s="49"/>
      <c r="H42" s="49"/>
      <c r="I42" s="49"/>
      <c r="J42" s="49"/>
      <c r="K42" s="49"/>
      <c r="L42" s="49"/>
      <c r="M42" s="49"/>
      <c r="N42" s="49"/>
    </row>
    <row r="44" spans="2:14" x14ac:dyDescent="0.2">
      <c r="C44" s="52" t="s">
        <v>1509</v>
      </c>
    </row>
  </sheetData>
  <mergeCells count="15">
    <mergeCell ref="K25:L31"/>
    <mergeCell ref="E34:L34"/>
    <mergeCell ref="E36:L36"/>
    <mergeCell ref="E38:L38"/>
    <mergeCell ref="E40:L40"/>
    <mergeCell ref="E18:L18"/>
    <mergeCell ref="E20:L20"/>
    <mergeCell ref="E23:L23"/>
    <mergeCell ref="E22:L22"/>
    <mergeCell ref="H4:N4"/>
    <mergeCell ref="C11:N12"/>
    <mergeCell ref="C13:N13"/>
    <mergeCell ref="C16:N16"/>
    <mergeCell ref="B14:N14"/>
    <mergeCell ref="B9:N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13"/>
  <sheetViews>
    <sheetView zoomScale="70" zoomScaleNormal="70" workbookViewId="0">
      <pane xSplit="7" topLeftCell="H1" activePane="topRight" state="frozen"/>
      <selection pane="topRight" activeCell="L21" sqref="L21"/>
    </sheetView>
  </sheetViews>
  <sheetFormatPr baseColWidth="10" defaultColWidth="10.85546875" defaultRowHeight="14.45" customHeight="1" x14ac:dyDescent="0.25"/>
  <cols>
    <col min="1" max="1" width="2.5703125" style="1" customWidth="1"/>
    <col min="2" max="2" width="10.5703125" style="1" customWidth="1"/>
    <col min="3" max="3" width="9.5703125" style="1" customWidth="1"/>
    <col min="4" max="4" width="7.5703125" style="1" customWidth="1"/>
    <col min="5" max="5" width="9.5703125" style="4" customWidth="1"/>
    <col min="6" max="6" width="15.5703125" style="4" customWidth="1"/>
    <col min="7" max="7" width="28.85546875" style="12" customWidth="1"/>
    <col min="8" max="8" width="12.42578125" style="1" customWidth="1"/>
    <col min="9" max="9" width="12.28515625" style="5" customWidth="1"/>
    <col min="10" max="10" width="10.5703125" style="5" customWidth="1"/>
    <col min="11" max="11" width="11.140625" style="1" customWidth="1"/>
    <col min="12" max="12" width="17.42578125" style="4" customWidth="1"/>
    <col min="13" max="13" width="10.85546875" style="1" bestFit="1"/>
    <col min="14" max="14" width="36.85546875" style="1" customWidth="1"/>
    <col min="15" max="16384" width="10.85546875" style="1"/>
  </cols>
  <sheetData>
    <row r="1" spans="2:12" ht="14.45" customHeight="1" x14ac:dyDescent="0.25">
      <c r="B1" s="15"/>
      <c r="C1" s="15"/>
      <c r="D1" s="15"/>
      <c r="E1" s="16"/>
      <c r="F1" s="16"/>
      <c r="G1" s="16"/>
      <c r="H1" s="15"/>
      <c r="K1" s="16"/>
      <c r="L1" s="16"/>
    </row>
    <row r="2" spans="2:12" ht="14.45" customHeight="1" x14ac:dyDescent="0.25">
      <c r="B2" s="19" t="s">
        <v>0</v>
      </c>
      <c r="C2" s="2"/>
      <c r="D2" s="15"/>
      <c r="E2" s="16"/>
      <c r="F2" s="16"/>
      <c r="G2" s="15"/>
      <c r="H2" s="9"/>
      <c r="I2" s="9"/>
      <c r="K2" s="18"/>
      <c r="L2" s="18"/>
    </row>
    <row r="3" spans="2:12" ht="14.45" customHeight="1" thickBot="1" x14ac:dyDescent="0.3"/>
    <row r="4" spans="2:12" s="15" customFormat="1" ht="33" customHeight="1" x14ac:dyDescent="0.25">
      <c r="B4" s="446" t="s">
        <v>1</v>
      </c>
      <c r="C4" s="437" t="s">
        <v>2</v>
      </c>
      <c r="D4" s="448" t="s">
        <v>3</v>
      </c>
      <c r="E4" s="448"/>
      <c r="F4" s="448"/>
      <c r="G4" s="448"/>
      <c r="H4" s="454" t="s">
        <v>4</v>
      </c>
      <c r="I4" s="437" t="s">
        <v>5</v>
      </c>
      <c r="J4" s="437" t="s">
        <v>6</v>
      </c>
      <c r="K4" s="440" t="s">
        <v>7</v>
      </c>
      <c r="L4" s="443" t="s">
        <v>8</v>
      </c>
    </row>
    <row r="5" spans="2:12" s="15" customFormat="1" ht="11.1" customHeight="1" x14ac:dyDescent="0.25">
      <c r="B5" s="447"/>
      <c r="C5" s="438"/>
      <c r="D5" s="449"/>
      <c r="E5" s="449"/>
      <c r="F5" s="449"/>
      <c r="G5" s="449"/>
      <c r="H5" s="455"/>
      <c r="I5" s="438"/>
      <c r="J5" s="438"/>
      <c r="K5" s="441"/>
      <c r="L5" s="444"/>
    </row>
    <row r="6" spans="2:12" s="20" customFormat="1" ht="18.95" customHeight="1" x14ac:dyDescent="0.25">
      <c r="B6" s="53" t="s">
        <v>9</v>
      </c>
      <c r="C6" s="439"/>
      <c r="D6" s="54" t="s">
        <v>10</v>
      </c>
      <c r="E6" s="54" t="s">
        <v>11</v>
      </c>
      <c r="F6" s="54" t="s">
        <v>12</v>
      </c>
      <c r="G6" s="54" t="s">
        <v>13</v>
      </c>
      <c r="H6" s="456"/>
      <c r="I6" s="439"/>
      <c r="J6" s="439"/>
      <c r="K6" s="442"/>
      <c r="L6" s="445"/>
    </row>
    <row r="7" spans="2:12" s="23" customFormat="1" ht="14.1" customHeight="1" x14ac:dyDescent="0.25">
      <c r="B7" s="55">
        <v>1</v>
      </c>
      <c r="C7" s="56" t="s">
        <v>14</v>
      </c>
      <c r="D7" s="57" t="s">
        <v>15</v>
      </c>
      <c r="E7" s="58"/>
      <c r="F7" s="58"/>
      <c r="G7" s="58"/>
      <c r="H7" s="59" t="s">
        <v>16</v>
      </c>
      <c r="I7" s="60"/>
      <c r="J7" s="60"/>
      <c r="K7" s="60"/>
      <c r="L7" s="61" t="s">
        <v>17</v>
      </c>
    </row>
    <row r="8" spans="2:12" s="23" customFormat="1" ht="14.1" customHeight="1" x14ac:dyDescent="0.25">
      <c r="B8" s="62">
        <v>1</v>
      </c>
      <c r="C8" s="63" t="s">
        <v>18</v>
      </c>
      <c r="D8" s="64"/>
      <c r="E8" s="65" t="s">
        <v>19</v>
      </c>
      <c r="F8" s="66"/>
      <c r="G8" s="67"/>
      <c r="H8" s="59" t="s">
        <v>16</v>
      </c>
      <c r="I8" s="68" t="s">
        <v>20</v>
      </c>
      <c r="J8" s="69">
        <v>32</v>
      </c>
      <c r="K8" s="60"/>
      <c r="L8" s="61" t="s">
        <v>21</v>
      </c>
    </row>
    <row r="9" spans="2:12" s="23" customFormat="1" ht="14.1" customHeight="1" x14ac:dyDescent="0.25">
      <c r="B9" s="62">
        <v>1</v>
      </c>
      <c r="C9" s="63" t="s">
        <v>22</v>
      </c>
      <c r="D9" s="64"/>
      <c r="E9" s="70" t="s">
        <v>23</v>
      </c>
      <c r="F9" s="67"/>
      <c r="G9" s="67"/>
      <c r="H9" s="59" t="s">
        <v>16</v>
      </c>
      <c r="I9" s="68" t="s">
        <v>20</v>
      </c>
      <c r="J9" s="69">
        <v>32</v>
      </c>
      <c r="K9" s="60"/>
      <c r="L9" s="61" t="s">
        <v>24</v>
      </c>
    </row>
    <row r="10" spans="2:12" s="23" customFormat="1" ht="14.1" customHeight="1" x14ac:dyDescent="0.25">
      <c r="B10" s="62">
        <v>1</v>
      </c>
      <c r="C10" s="63" t="s">
        <v>25</v>
      </c>
      <c r="D10" s="64"/>
      <c r="E10" s="70" t="s">
        <v>26</v>
      </c>
      <c r="F10" s="67"/>
      <c r="G10" s="67"/>
      <c r="H10" s="59" t="s">
        <v>16</v>
      </c>
      <c r="I10" s="68" t="s">
        <v>20</v>
      </c>
      <c r="J10" s="69">
        <v>32</v>
      </c>
      <c r="K10" s="60"/>
      <c r="L10" s="61" t="s">
        <v>27</v>
      </c>
    </row>
    <row r="11" spans="2:12" s="23" customFormat="1" ht="14.1" customHeight="1" x14ac:dyDescent="0.25">
      <c r="B11" s="62">
        <v>1</v>
      </c>
      <c r="C11" s="63" t="s">
        <v>1454</v>
      </c>
      <c r="D11" s="64"/>
      <c r="E11" s="70" t="s">
        <v>1452</v>
      </c>
      <c r="F11" s="67"/>
      <c r="G11" s="67"/>
      <c r="H11" s="59" t="s">
        <v>43</v>
      </c>
      <c r="I11" s="68" t="s">
        <v>30</v>
      </c>
      <c r="J11" s="69">
        <v>32</v>
      </c>
      <c r="K11" s="60"/>
      <c r="L11" s="61" t="s">
        <v>1453</v>
      </c>
    </row>
    <row r="12" spans="2:12" s="23" customFormat="1" ht="14.1" customHeight="1" x14ac:dyDescent="0.25">
      <c r="B12" s="62">
        <v>1</v>
      </c>
      <c r="C12" s="63" t="s">
        <v>28</v>
      </c>
      <c r="D12" s="64"/>
      <c r="E12" s="70" t="s">
        <v>29</v>
      </c>
      <c r="F12" s="67"/>
      <c r="G12" s="67"/>
      <c r="H12" s="59" t="s">
        <v>16</v>
      </c>
      <c r="I12" s="68" t="s">
        <v>30</v>
      </c>
      <c r="J12" s="69">
        <v>32</v>
      </c>
      <c r="K12" s="60"/>
      <c r="L12" s="61" t="s">
        <v>31</v>
      </c>
    </row>
    <row r="13" spans="2:12" s="23" customFormat="1" ht="14.1" customHeight="1" x14ac:dyDescent="0.25">
      <c r="B13" s="62">
        <v>1</v>
      </c>
      <c r="C13" s="63" t="s">
        <v>32</v>
      </c>
      <c r="D13" s="64"/>
      <c r="E13" s="70" t="s">
        <v>33</v>
      </c>
      <c r="F13" s="67"/>
      <c r="G13" s="67"/>
      <c r="H13" s="59" t="s">
        <v>16</v>
      </c>
      <c r="I13" s="68" t="s">
        <v>30</v>
      </c>
      <c r="J13" s="69">
        <v>256</v>
      </c>
      <c r="K13" s="60"/>
      <c r="L13" s="61" t="s">
        <v>34</v>
      </c>
    </row>
    <row r="14" spans="2:12" s="23" customFormat="1" ht="13.5" customHeight="1" x14ac:dyDescent="0.25">
      <c r="B14" s="62">
        <v>1</v>
      </c>
      <c r="C14" s="63" t="s">
        <v>35</v>
      </c>
      <c r="D14" s="64"/>
      <c r="E14" s="70" t="s">
        <v>36</v>
      </c>
      <c r="F14" s="67"/>
      <c r="G14" s="67"/>
      <c r="H14" s="59" t="s">
        <v>16</v>
      </c>
      <c r="I14" s="68" t="s">
        <v>37</v>
      </c>
      <c r="J14" s="60"/>
      <c r="K14" s="71" t="str">
        <f xml:space="preserve"> 'Liste Enumération'!F5</f>
        <v>Marché; Marché de partenariat; Concession de travaux; Concession de service; Délégation de service public; Marché Défense ou Sécurité; Concession Défense ou Sécurité</v>
      </c>
      <c r="L14" s="61" t="s">
        <v>38</v>
      </c>
    </row>
    <row r="15" spans="2:12" s="23" customFormat="1" ht="14.1" customHeight="1" x14ac:dyDescent="0.25">
      <c r="B15" s="62">
        <v>1</v>
      </c>
      <c r="C15" s="63" t="s">
        <v>39</v>
      </c>
      <c r="D15" s="64"/>
      <c r="E15" s="70" t="s">
        <v>40</v>
      </c>
      <c r="F15" s="67"/>
      <c r="G15" s="67"/>
      <c r="H15" s="59" t="s">
        <v>16</v>
      </c>
      <c r="I15" s="68" t="s">
        <v>41</v>
      </c>
      <c r="J15" s="60"/>
      <c r="K15" s="60"/>
      <c r="L15" s="61" t="s">
        <v>42</v>
      </c>
    </row>
    <row r="16" spans="2:12" s="23" customFormat="1" ht="14.1" customHeight="1" x14ac:dyDescent="0.25">
      <c r="B16" s="62">
        <v>1</v>
      </c>
      <c r="C16" s="63" t="s">
        <v>44</v>
      </c>
      <c r="D16" s="64"/>
      <c r="E16" s="70" t="s">
        <v>45</v>
      </c>
      <c r="F16" s="67"/>
      <c r="G16" s="67"/>
      <c r="H16" s="59" t="s">
        <v>16</v>
      </c>
      <c r="I16" s="72" t="s">
        <v>37</v>
      </c>
      <c r="J16" s="60"/>
      <c r="K16" s="73" t="str">
        <f xml:space="preserve"> 'Liste Enumération'!F13</f>
        <v>Procédure adaptée ouverte; Procédure adaptée restreinte; Appel d'offres ouvert; Appel d'offres restreint; Procédure avec négociation; Marché public sans publicité ni mise en concurrence préalable; Dialogue compétitif</v>
      </c>
      <c r="L16" s="61" t="s">
        <v>46</v>
      </c>
    </row>
    <row r="17" spans="2:12" s="23" customFormat="1" ht="14.1" customHeight="1" x14ac:dyDescent="0.25">
      <c r="B17" s="62">
        <v>1</v>
      </c>
      <c r="C17" s="63" t="s">
        <v>47</v>
      </c>
      <c r="D17" s="74"/>
      <c r="E17" s="75" t="s">
        <v>48</v>
      </c>
      <c r="F17" s="76"/>
      <c r="G17" s="76"/>
      <c r="H17" s="77" t="s">
        <v>16</v>
      </c>
      <c r="I17" s="78" t="s">
        <v>37</v>
      </c>
      <c r="J17" s="60"/>
      <c r="K17" s="79" t="str">
        <f xml:space="preserve"> 'Liste Enumération'!F21</f>
        <v xml:space="preserve">Elaboré; Publié; Ouvert; Décidé; Notifié; </v>
      </c>
      <c r="L17" s="80" t="s">
        <v>49</v>
      </c>
    </row>
    <row r="18" spans="2:12" s="23" customFormat="1" ht="14.1" customHeight="1" x14ac:dyDescent="0.25">
      <c r="B18" s="62">
        <v>1</v>
      </c>
      <c r="C18" s="63" t="s">
        <v>50</v>
      </c>
      <c r="D18" s="74"/>
      <c r="E18" s="75" t="s">
        <v>51</v>
      </c>
      <c r="F18" s="76"/>
      <c r="G18" s="76"/>
      <c r="H18" s="77" t="s">
        <v>16</v>
      </c>
      <c r="I18" s="78" t="s">
        <v>37</v>
      </c>
      <c r="J18" s="60"/>
      <c r="K18" s="79" t="str">
        <f>'Liste Enumération'!F27</f>
        <v>Attribution;Infructuosité;Sans suite autre</v>
      </c>
      <c r="L18" s="80" t="s">
        <v>52</v>
      </c>
    </row>
    <row r="19" spans="2:12" s="23" customFormat="1" ht="14.1" customHeight="1" x14ac:dyDescent="0.25">
      <c r="B19" s="62">
        <v>1</v>
      </c>
      <c r="C19" s="63" t="s">
        <v>53</v>
      </c>
      <c r="D19" s="74"/>
      <c r="E19" s="75" t="s">
        <v>54</v>
      </c>
      <c r="F19" s="76"/>
      <c r="G19" s="76"/>
      <c r="H19" s="77" t="s">
        <v>43</v>
      </c>
      <c r="I19" s="78" t="s">
        <v>41</v>
      </c>
      <c r="J19" s="69">
        <v>1024</v>
      </c>
      <c r="K19" s="60"/>
      <c r="L19" s="80" t="s">
        <v>55</v>
      </c>
    </row>
    <row r="20" spans="2:12" s="23" customFormat="1" ht="14.1" customHeight="1" x14ac:dyDescent="0.25">
      <c r="B20" s="62">
        <v>1</v>
      </c>
      <c r="C20" s="63" t="s">
        <v>56</v>
      </c>
      <c r="D20" s="64"/>
      <c r="E20" s="70" t="s">
        <v>57</v>
      </c>
      <c r="F20" s="67"/>
      <c r="G20" s="67"/>
      <c r="H20" s="59" t="s">
        <v>16</v>
      </c>
      <c r="I20" s="68" t="s">
        <v>58</v>
      </c>
      <c r="J20" s="81" t="s">
        <v>59</v>
      </c>
      <c r="K20" s="60"/>
      <c r="L20" s="61" t="s">
        <v>60</v>
      </c>
    </row>
    <row r="21" spans="2:12" s="23" customFormat="1" ht="14.1" customHeight="1" x14ac:dyDescent="0.25">
      <c r="B21" s="62">
        <v>1</v>
      </c>
      <c r="C21" s="63" t="s">
        <v>61</v>
      </c>
      <c r="D21" s="64"/>
      <c r="E21" s="70" t="s">
        <v>62</v>
      </c>
      <c r="F21" s="67"/>
      <c r="G21" s="67"/>
      <c r="H21" s="59" t="s">
        <v>43</v>
      </c>
      <c r="I21" s="68" t="s">
        <v>58</v>
      </c>
      <c r="J21" s="81" t="s">
        <v>59</v>
      </c>
      <c r="K21" s="60"/>
      <c r="L21" s="61" t="s">
        <v>63</v>
      </c>
    </row>
    <row r="22" spans="2:12" s="23" customFormat="1" ht="14.1" customHeight="1" x14ac:dyDescent="0.25">
      <c r="B22" s="62">
        <v>1</v>
      </c>
      <c r="C22" s="63" t="s">
        <v>64</v>
      </c>
      <c r="D22" s="64"/>
      <c r="E22" s="70" t="s">
        <v>65</v>
      </c>
      <c r="F22" s="67"/>
      <c r="G22" s="67"/>
      <c r="H22" s="59" t="s">
        <v>43</v>
      </c>
      <c r="I22" s="68" t="s">
        <v>58</v>
      </c>
      <c r="J22" s="81" t="s">
        <v>59</v>
      </c>
      <c r="K22" s="60"/>
      <c r="L22" s="61" t="s">
        <v>1394</v>
      </c>
    </row>
    <row r="23" spans="2:12" s="23" customFormat="1" ht="14.1" customHeight="1" x14ac:dyDescent="0.25">
      <c r="B23" s="62">
        <v>1</v>
      </c>
      <c r="C23" s="63" t="s">
        <v>66</v>
      </c>
      <c r="D23" s="64"/>
      <c r="E23" s="70" t="s">
        <v>67</v>
      </c>
      <c r="F23" s="67"/>
      <c r="G23" s="67"/>
      <c r="H23" s="59" t="s">
        <v>43</v>
      </c>
      <c r="I23" s="68" t="s">
        <v>58</v>
      </c>
      <c r="J23" s="81" t="s">
        <v>59</v>
      </c>
      <c r="K23" s="60"/>
      <c r="L23" s="61" t="s">
        <v>1388</v>
      </c>
    </row>
    <row r="24" spans="2:12" s="23" customFormat="1" ht="14.1" customHeight="1" x14ac:dyDescent="0.25">
      <c r="B24" s="62">
        <v>1</v>
      </c>
      <c r="C24" s="63" t="s">
        <v>68</v>
      </c>
      <c r="D24" s="64"/>
      <c r="E24" s="70" t="s">
        <v>69</v>
      </c>
      <c r="F24" s="67"/>
      <c r="G24" s="67"/>
      <c r="H24" s="59" t="s">
        <v>43</v>
      </c>
      <c r="I24" s="72" t="s">
        <v>30</v>
      </c>
      <c r="J24" s="82">
        <v>2048</v>
      </c>
      <c r="K24" s="60"/>
      <c r="L24" s="61" t="s">
        <v>1388</v>
      </c>
    </row>
    <row r="25" spans="2:12" s="23" customFormat="1" ht="14.1" customHeight="1" x14ac:dyDescent="0.25">
      <c r="B25" s="62">
        <v>1</v>
      </c>
      <c r="C25" s="63" t="s">
        <v>70</v>
      </c>
      <c r="D25" s="64"/>
      <c r="E25" s="83" t="s">
        <v>71</v>
      </c>
      <c r="F25" s="84"/>
      <c r="G25" s="84"/>
      <c r="H25" s="59" t="s">
        <v>43</v>
      </c>
      <c r="I25" s="68" t="s">
        <v>58</v>
      </c>
      <c r="J25" s="81" t="s">
        <v>59</v>
      </c>
      <c r="K25" s="60"/>
      <c r="L25" s="61" t="s">
        <v>1388</v>
      </c>
    </row>
    <row r="26" spans="2:12" s="23" customFormat="1" ht="14.1" customHeight="1" x14ac:dyDescent="0.25">
      <c r="B26" s="62">
        <v>1</v>
      </c>
      <c r="C26" s="63" t="s">
        <v>72</v>
      </c>
      <c r="D26" s="64"/>
      <c r="E26" s="83" t="s">
        <v>73</v>
      </c>
      <c r="F26" s="84"/>
      <c r="G26" s="84"/>
      <c r="H26" s="59" t="s">
        <v>43</v>
      </c>
      <c r="I26" s="68" t="s">
        <v>74</v>
      </c>
      <c r="J26" s="69">
        <v>4</v>
      </c>
      <c r="K26" s="60"/>
      <c r="L26" s="61" t="s">
        <v>75</v>
      </c>
    </row>
    <row r="27" spans="2:12" s="23" customFormat="1" ht="14.1" customHeight="1" x14ac:dyDescent="0.25">
      <c r="B27" s="62">
        <v>1</v>
      </c>
      <c r="C27" s="63" t="s">
        <v>76</v>
      </c>
      <c r="D27" s="64"/>
      <c r="E27" s="83" t="s">
        <v>77</v>
      </c>
      <c r="F27" s="84"/>
      <c r="G27" s="84"/>
      <c r="H27" s="59" t="s">
        <v>43</v>
      </c>
      <c r="I27" s="68" t="s">
        <v>20</v>
      </c>
      <c r="J27" s="69">
        <v>32</v>
      </c>
      <c r="K27" s="60"/>
      <c r="L27" s="61" t="s">
        <v>78</v>
      </c>
    </row>
    <row r="28" spans="2:12" s="23" customFormat="1" ht="14.1" customHeight="1" x14ac:dyDescent="0.25">
      <c r="B28" s="62">
        <v>1</v>
      </c>
      <c r="C28" s="63" t="s">
        <v>1381</v>
      </c>
      <c r="D28" s="64"/>
      <c r="E28" s="83" t="s">
        <v>1383</v>
      </c>
      <c r="F28" s="84"/>
      <c r="G28" s="84"/>
      <c r="H28" s="59" t="s">
        <v>43</v>
      </c>
      <c r="I28" s="68" t="s">
        <v>20</v>
      </c>
      <c r="J28" s="69">
        <v>32</v>
      </c>
      <c r="K28" s="60"/>
      <c r="L28" s="85" t="s">
        <v>1382</v>
      </c>
    </row>
    <row r="29" spans="2:12" s="23" customFormat="1" ht="14.1" customHeight="1" x14ac:dyDescent="0.25">
      <c r="B29" s="62">
        <v>1</v>
      </c>
      <c r="C29" s="63" t="s">
        <v>79</v>
      </c>
      <c r="D29" s="64"/>
      <c r="E29" s="86" t="s">
        <v>80</v>
      </c>
      <c r="F29" s="87"/>
      <c r="G29" s="87"/>
      <c r="H29" s="77" t="s">
        <v>43</v>
      </c>
      <c r="I29" s="78" t="s">
        <v>20</v>
      </c>
      <c r="J29" s="72">
        <v>32</v>
      </c>
      <c r="K29" s="60"/>
      <c r="L29" s="80" t="s">
        <v>81</v>
      </c>
    </row>
    <row r="30" spans="2:12" s="23" customFormat="1" ht="14.1" customHeight="1" x14ac:dyDescent="0.25">
      <c r="B30" s="62">
        <v>1</v>
      </c>
      <c r="C30" s="63" t="s">
        <v>82</v>
      </c>
      <c r="D30" s="64"/>
      <c r="E30" s="83" t="s">
        <v>83</v>
      </c>
      <c r="F30" s="84"/>
      <c r="G30" s="84"/>
      <c r="H30" s="59" t="s">
        <v>43</v>
      </c>
      <c r="I30" s="60"/>
      <c r="J30" s="60"/>
      <c r="K30" s="60"/>
      <c r="L30" s="61" t="s">
        <v>84</v>
      </c>
    </row>
    <row r="31" spans="2:12" s="23" customFormat="1" ht="14.1" customHeight="1" x14ac:dyDescent="0.25">
      <c r="B31" s="88">
        <v>1</v>
      </c>
      <c r="C31" s="89" t="s">
        <v>85</v>
      </c>
      <c r="D31" s="64"/>
      <c r="E31" s="90"/>
      <c r="F31" s="91" t="s">
        <v>86</v>
      </c>
      <c r="G31" s="92"/>
      <c r="H31" s="59" t="s">
        <v>43</v>
      </c>
      <c r="I31" s="60"/>
      <c r="J31" s="60"/>
      <c r="K31" s="60"/>
      <c r="L31" s="61" t="s">
        <v>87</v>
      </c>
    </row>
    <row r="32" spans="2:12" s="23" customFormat="1" ht="14.1" customHeight="1" x14ac:dyDescent="0.25">
      <c r="B32" s="93">
        <v>1</v>
      </c>
      <c r="C32" s="81" t="s">
        <v>88</v>
      </c>
      <c r="D32" s="64"/>
      <c r="E32" s="94"/>
      <c r="F32" s="95"/>
      <c r="G32" s="96" t="s">
        <v>89</v>
      </c>
      <c r="H32" s="59" t="s">
        <v>43</v>
      </c>
      <c r="I32" s="68" t="s">
        <v>74</v>
      </c>
      <c r="J32" s="97">
        <v>12</v>
      </c>
      <c r="K32" s="60"/>
      <c r="L32" s="61" t="s">
        <v>90</v>
      </c>
    </row>
    <row r="33" spans="2:12" s="23" customFormat="1" ht="14.1" customHeight="1" x14ac:dyDescent="0.25">
      <c r="B33" s="93">
        <v>1</v>
      </c>
      <c r="C33" s="81" t="s">
        <v>91</v>
      </c>
      <c r="D33" s="64"/>
      <c r="E33" s="94"/>
      <c r="F33" s="95"/>
      <c r="G33" s="98" t="s">
        <v>92</v>
      </c>
      <c r="H33" s="59" t="s">
        <v>43</v>
      </c>
      <c r="I33" s="68" t="s">
        <v>74</v>
      </c>
      <c r="J33" s="69">
        <v>2</v>
      </c>
      <c r="K33" s="60"/>
      <c r="L33" s="61" t="s">
        <v>93</v>
      </c>
    </row>
    <row r="34" spans="2:12" s="23" customFormat="1" ht="14.1" customHeight="1" x14ac:dyDescent="0.25">
      <c r="B34" s="88">
        <v>1</v>
      </c>
      <c r="C34" s="89" t="s">
        <v>94</v>
      </c>
      <c r="D34" s="64"/>
      <c r="E34" s="90"/>
      <c r="F34" s="99" t="s">
        <v>95</v>
      </c>
      <c r="G34" s="92"/>
      <c r="H34" s="59" t="s">
        <v>43</v>
      </c>
      <c r="I34" s="68" t="s">
        <v>41</v>
      </c>
      <c r="J34" s="60"/>
      <c r="K34" s="60"/>
      <c r="L34" s="61" t="s">
        <v>96</v>
      </c>
    </row>
    <row r="35" spans="2:12" s="23" customFormat="1" ht="13.5" customHeight="1" x14ac:dyDescent="0.25">
      <c r="B35" s="88">
        <v>1</v>
      </c>
      <c r="C35" s="89" t="s">
        <v>97</v>
      </c>
      <c r="D35" s="64"/>
      <c r="E35" s="90"/>
      <c r="F35" s="91" t="s">
        <v>98</v>
      </c>
      <c r="G35" s="100"/>
      <c r="H35" s="59" t="s">
        <v>43</v>
      </c>
      <c r="I35" s="68" t="s">
        <v>41</v>
      </c>
      <c r="J35" s="60"/>
      <c r="K35" s="60"/>
      <c r="L35" s="61" t="s">
        <v>99</v>
      </c>
    </row>
    <row r="36" spans="2:12" s="23" customFormat="1" ht="14.1" customHeight="1" x14ac:dyDescent="0.25">
      <c r="B36" s="62">
        <v>1</v>
      </c>
      <c r="C36" s="63" t="s">
        <v>100</v>
      </c>
      <c r="D36" s="64"/>
      <c r="E36" s="70" t="s">
        <v>101</v>
      </c>
      <c r="F36" s="67"/>
      <c r="G36" s="67"/>
      <c r="H36" s="59" t="s">
        <v>43</v>
      </c>
      <c r="I36" s="68" t="s">
        <v>41</v>
      </c>
      <c r="J36" s="101"/>
      <c r="K36" s="60"/>
      <c r="L36" s="61" t="s">
        <v>102</v>
      </c>
    </row>
    <row r="37" spans="2:12" s="23" customFormat="1" ht="14.1" customHeight="1" x14ac:dyDescent="0.25">
      <c r="B37" s="62">
        <v>1</v>
      </c>
      <c r="C37" s="63" t="s">
        <v>103</v>
      </c>
      <c r="D37" s="64"/>
      <c r="E37" s="102" t="s">
        <v>104</v>
      </c>
      <c r="F37" s="103"/>
      <c r="G37" s="67"/>
      <c r="H37" s="59" t="s">
        <v>43</v>
      </c>
      <c r="I37" s="68" t="s">
        <v>41</v>
      </c>
      <c r="J37" s="101"/>
      <c r="K37" s="60"/>
      <c r="L37" s="61" t="s">
        <v>105</v>
      </c>
    </row>
    <row r="38" spans="2:12" s="23" customFormat="1" ht="14.1" customHeight="1" x14ac:dyDescent="0.25">
      <c r="B38" s="62">
        <v>1</v>
      </c>
      <c r="C38" s="63" t="s">
        <v>106</v>
      </c>
      <c r="D38" s="64"/>
      <c r="E38" s="70" t="s">
        <v>107</v>
      </c>
      <c r="F38" s="67"/>
      <c r="G38" s="67"/>
      <c r="H38" s="59" t="s">
        <v>43</v>
      </c>
      <c r="I38" s="68" t="s">
        <v>74</v>
      </c>
      <c r="J38" s="69">
        <v>4</v>
      </c>
      <c r="K38" s="60"/>
      <c r="L38" s="61" t="s">
        <v>108</v>
      </c>
    </row>
    <row r="39" spans="2:12" s="23" customFormat="1" ht="14.1" customHeight="1" x14ac:dyDescent="0.25">
      <c r="B39" s="62">
        <v>1</v>
      </c>
      <c r="C39" s="63" t="s">
        <v>109</v>
      </c>
      <c r="D39" s="64"/>
      <c r="E39" s="70" t="s">
        <v>110</v>
      </c>
      <c r="F39" s="67"/>
      <c r="G39" s="67"/>
      <c r="H39" s="59" t="s">
        <v>43</v>
      </c>
      <c r="I39" s="68" t="s">
        <v>74</v>
      </c>
      <c r="J39" s="69">
        <v>4</v>
      </c>
      <c r="K39" s="60"/>
      <c r="L39" s="61" t="s">
        <v>111</v>
      </c>
    </row>
    <row r="40" spans="2:12" s="23" customFormat="1" ht="14.1" customHeight="1" x14ac:dyDescent="0.25">
      <c r="B40" s="62">
        <v>1</v>
      </c>
      <c r="C40" s="63" t="s">
        <v>112</v>
      </c>
      <c r="D40" s="64"/>
      <c r="E40" s="70" t="s">
        <v>113</v>
      </c>
      <c r="F40" s="67"/>
      <c r="G40" s="67"/>
      <c r="H40" s="59" t="s">
        <v>16</v>
      </c>
      <c r="I40" s="68" t="s">
        <v>30</v>
      </c>
      <c r="J40" s="69">
        <v>2048</v>
      </c>
      <c r="K40" s="60"/>
      <c r="L40" s="61" t="s">
        <v>114</v>
      </c>
    </row>
    <row r="41" spans="2:12" s="23" customFormat="1" ht="14.1" customHeight="1" x14ac:dyDescent="0.25">
      <c r="B41" s="62">
        <v>1</v>
      </c>
      <c r="C41" s="63" t="s">
        <v>115</v>
      </c>
      <c r="D41" s="64"/>
      <c r="E41" s="70" t="s">
        <v>116</v>
      </c>
      <c r="F41" s="67"/>
      <c r="G41" s="67"/>
      <c r="H41" s="59" t="s">
        <v>16</v>
      </c>
      <c r="I41" s="68" t="s">
        <v>30</v>
      </c>
      <c r="J41" s="69">
        <v>2048</v>
      </c>
      <c r="K41" s="60"/>
      <c r="L41" s="61" t="s">
        <v>117</v>
      </c>
    </row>
    <row r="42" spans="2:12" s="23" customFormat="1" ht="14.1" customHeight="1" x14ac:dyDescent="0.25">
      <c r="B42" s="62">
        <v>1</v>
      </c>
      <c r="C42" s="63" t="s">
        <v>1491</v>
      </c>
      <c r="D42" s="64"/>
      <c r="E42" s="70" t="s">
        <v>1464</v>
      </c>
      <c r="F42" s="67"/>
      <c r="G42" s="67"/>
      <c r="H42" s="59" t="s">
        <v>43</v>
      </c>
      <c r="I42" s="68" t="s">
        <v>30</v>
      </c>
      <c r="J42" s="69">
        <v>2048</v>
      </c>
      <c r="K42" s="60"/>
      <c r="L42" s="61" t="s">
        <v>1450</v>
      </c>
    </row>
    <row r="43" spans="2:12" s="23" customFormat="1" ht="14.1" customHeight="1" x14ac:dyDescent="0.25">
      <c r="B43" s="62">
        <v>1</v>
      </c>
      <c r="C43" s="63" t="s">
        <v>1493</v>
      </c>
      <c r="D43" s="64"/>
      <c r="E43" s="70" t="s">
        <v>1492</v>
      </c>
      <c r="F43" s="67"/>
      <c r="G43" s="67"/>
      <c r="H43" s="59" t="s">
        <v>43</v>
      </c>
      <c r="I43" s="68" t="s">
        <v>41</v>
      </c>
      <c r="J43" s="60"/>
      <c r="K43" s="60"/>
      <c r="L43" s="61" t="s">
        <v>1451</v>
      </c>
    </row>
    <row r="44" spans="2:12" s="23" customFormat="1" ht="14.1" customHeight="1" x14ac:dyDescent="0.25">
      <c r="B44" s="62">
        <v>1</v>
      </c>
      <c r="C44" s="63" t="s">
        <v>118</v>
      </c>
      <c r="D44" s="64"/>
      <c r="E44" s="70" t="s">
        <v>119</v>
      </c>
      <c r="F44" s="67"/>
      <c r="G44" s="67"/>
      <c r="H44" s="59" t="s">
        <v>43</v>
      </c>
      <c r="I44" s="68" t="s">
        <v>30</v>
      </c>
      <c r="J44" s="69">
        <v>2048</v>
      </c>
      <c r="K44" s="60"/>
      <c r="L44" s="61" t="s">
        <v>120</v>
      </c>
    </row>
    <row r="45" spans="2:12" s="23" customFormat="1" ht="14.1" customHeight="1" x14ac:dyDescent="0.25">
      <c r="B45" s="62">
        <v>1</v>
      </c>
      <c r="C45" s="63" t="s">
        <v>121</v>
      </c>
      <c r="D45" s="64"/>
      <c r="E45" s="70" t="s">
        <v>122</v>
      </c>
      <c r="F45" s="67"/>
      <c r="G45" s="67"/>
      <c r="H45" s="59" t="s">
        <v>43</v>
      </c>
      <c r="I45" s="68" t="s">
        <v>30</v>
      </c>
      <c r="J45" s="69">
        <v>2048</v>
      </c>
      <c r="K45" s="60"/>
      <c r="L45" s="61" t="s">
        <v>123</v>
      </c>
    </row>
    <row r="46" spans="2:12" s="23" customFormat="1" ht="14.1" customHeight="1" x14ac:dyDescent="0.25">
      <c r="B46" s="62">
        <v>1</v>
      </c>
      <c r="C46" s="63" t="s">
        <v>124</v>
      </c>
      <c r="D46" s="64"/>
      <c r="E46" s="70" t="s">
        <v>125</v>
      </c>
      <c r="F46" s="67"/>
      <c r="G46" s="67"/>
      <c r="H46" s="59" t="s">
        <v>43</v>
      </c>
      <c r="I46" s="68" t="s">
        <v>30</v>
      </c>
      <c r="J46" s="69">
        <v>2048</v>
      </c>
      <c r="K46" s="60"/>
      <c r="L46" s="61" t="s">
        <v>126</v>
      </c>
    </row>
    <row r="47" spans="2:12" s="23" customFormat="1" ht="14.1" customHeight="1" x14ac:dyDescent="0.25">
      <c r="B47" s="55" t="s">
        <v>127</v>
      </c>
      <c r="C47" s="56" t="s">
        <v>128</v>
      </c>
      <c r="D47" s="57" t="s">
        <v>129</v>
      </c>
      <c r="E47" s="58"/>
      <c r="F47" s="58"/>
      <c r="G47" s="58"/>
      <c r="H47" s="59" t="s">
        <v>16</v>
      </c>
      <c r="I47" s="60"/>
      <c r="J47" s="60"/>
      <c r="K47" s="60"/>
      <c r="L47" s="61" t="s">
        <v>130</v>
      </c>
    </row>
    <row r="48" spans="2:12" s="23" customFormat="1" ht="14.1" customHeight="1" x14ac:dyDescent="0.25">
      <c r="B48" s="62">
        <v>1</v>
      </c>
      <c r="C48" s="63" t="s">
        <v>134</v>
      </c>
      <c r="D48" s="64"/>
      <c r="E48" s="70" t="s">
        <v>135</v>
      </c>
      <c r="F48" s="67"/>
      <c r="G48" s="67"/>
      <c r="H48" s="59" t="s">
        <v>16</v>
      </c>
      <c r="I48" s="68" t="s">
        <v>20</v>
      </c>
      <c r="J48" s="104">
        <v>18</v>
      </c>
      <c r="K48" s="60"/>
      <c r="L48" s="61" t="s">
        <v>136</v>
      </c>
    </row>
    <row r="49" spans="2:13" s="23" customFormat="1" ht="14.1" customHeight="1" x14ac:dyDescent="0.25">
      <c r="B49" s="62">
        <v>1</v>
      </c>
      <c r="C49" s="63" t="s">
        <v>137</v>
      </c>
      <c r="D49" s="64"/>
      <c r="E49" s="70" t="s">
        <v>138</v>
      </c>
      <c r="F49" s="67"/>
      <c r="G49" s="67"/>
      <c r="H49" s="59" t="s">
        <v>16</v>
      </c>
      <c r="I49" s="68" t="s">
        <v>30</v>
      </c>
      <c r="J49" s="104">
        <v>256</v>
      </c>
      <c r="K49" s="60"/>
      <c r="L49" s="105" t="s">
        <v>139</v>
      </c>
    </row>
    <row r="50" spans="2:13" s="23" customFormat="1" ht="14.1" customHeight="1" x14ac:dyDescent="0.25">
      <c r="B50" s="62">
        <v>1</v>
      </c>
      <c r="C50" s="63" t="s">
        <v>140</v>
      </c>
      <c r="D50" s="64"/>
      <c r="E50" s="70" t="s">
        <v>141</v>
      </c>
      <c r="F50" s="67"/>
      <c r="G50" s="67"/>
      <c r="H50" s="59" t="s">
        <v>16</v>
      </c>
      <c r="I50" s="68" t="s">
        <v>37</v>
      </c>
      <c r="J50" s="60"/>
      <c r="K50" s="73" t="str">
        <f>'Liste Enumération'!F66</f>
        <v>Acheteur unique; Coordonnateur groupement; Membre groupement; Centrale Achat; Mandataire intermédiaire; Comptable assignataire</v>
      </c>
      <c r="L50" s="61" t="s">
        <v>142</v>
      </c>
    </row>
    <row r="51" spans="2:13" s="23" customFormat="1" ht="14.45" customHeight="1" x14ac:dyDescent="0.25">
      <c r="B51" s="62" t="s">
        <v>127</v>
      </c>
      <c r="C51" s="106" t="s">
        <v>143</v>
      </c>
      <c r="D51" s="64"/>
      <c r="E51" s="83" t="s">
        <v>144</v>
      </c>
      <c r="F51" s="84"/>
      <c r="G51" s="84"/>
      <c r="H51" s="59" t="s">
        <v>43</v>
      </c>
      <c r="I51" s="107"/>
      <c r="J51" s="107"/>
      <c r="K51" s="60"/>
      <c r="L51" s="105" t="s">
        <v>145</v>
      </c>
    </row>
    <row r="52" spans="2:13" s="23" customFormat="1" ht="14.45" customHeight="1" x14ac:dyDescent="0.25">
      <c r="B52" s="88">
        <v>1</v>
      </c>
      <c r="C52" s="108" t="s">
        <v>146</v>
      </c>
      <c r="D52" s="109"/>
      <c r="E52" s="110"/>
      <c r="F52" s="111" t="s">
        <v>147</v>
      </c>
      <c r="G52" s="112"/>
      <c r="H52" s="59" t="s">
        <v>43</v>
      </c>
      <c r="I52" s="68" t="s">
        <v>37</v>
      </c>
      <c r="J52" s="107"/>
      <c r="K52" s="73" t="str">
        <f>'Liste Enumération'!F174</f>
        <v>Contact principal; Contact secondaire</v>
      </c>
      <c r="L52" s="105" t="s">
        <v>148</v>
      </c>
      <c r="M52" s="10"/>
    </row>
    <row r="53" spans="2:13" s="15" customFormat="1" ht="14.45" customHeight="1" x14ac:dyDescent="0.25">
      <c r="B53" s="88">
        <v>1</v>
      </c>
      <c r="C53" s="108" t="s">
        <v>1501</v>
      </c>
      <c r="D53" s="64"/>
      <c r="E53" s="110"/>
      <c r="F53" s="111" t="s">
        <v>501</v>
      </c>
      <c r="G53" s="112"/>
      <c r="H53" s="113" t="s">
        <v>43</v>
      </c>
      <c r="I53" s="114" t="s">
        <v>30</v>
      </c>
      <c r="J53" s="115">
        <v>100</v>
      </c>
      <c r="K53" s="116"/>
      <c r="L53" s="117" t="s">
        <v>1500</v>
      </c>
    </row>
    <row r="54" spans="2:13" s="23" customFormat="1" ht="14.45" customHeight="1" x14ac:dyDescent="0.25">
      <c r="B54" s="88">
        <v>1</v>
      </c>
      <c r="C54" s="108" t="s">
        <v>149</v>
      </c>
      <c r="D54" s="64"/>
      <c r="E54" s="110"/>
      <c r="F54" s="111" t="s">
        <v>150</v>
      </c>
      <c r="G54" s="112"/>
      <c r="H54" s="59" t="s">
        <v>43</v>
      </c>
      <c r="I54" s="68" t="s">
        <v>30</v>
      </c>
      <c r="J54" s="69">
        <v>128</v>
      </c>
      <c r="K54" s="60"/>
      <c r="L54" s="105" t="s">
        <v>151</v>
      </c>
    </row>
    <row r="55" spans="2:13" s="23" customFormat="1" ht="14.45" customHeight="1" x14ac:dyDescent="0.25">
      <c r="B55" s="88">
        <v>1</v>
      </c>
      <c r="C55" s="108" t="s">
        <v>152</v>
      </c>
      <c r="D55" s="64"/>
      <c r="E55" s="118"/>
      <c r="F55" s="111" t="s">
        <v>153</v>
      </c>
      <c r="G55" s="112"/>
      <c r="H55" s="59" t="s">
        <v>43</v>
      </c>
      <c r="I55" s="68" t="s">
        <v>30</v>
      </c>
      <c r="J55" s="69">
        <v>128</v>
      </c>
      <c r="K55" s="60"/>
      <c r="L55" s="105" t="s">
        <v>154</v>
      </c>
    </row>
    <row r="56" spans="2:13" s="23" customFormat="1" ht="14.45" customHeight="1" x14ac:dyDescent="0.25">
      <c r="B56" s="88">
        <v>1</v>
      </c>
      <c r="C56" s="108" t="s">
        <v>155</v>
      </c>
      <c r="D56" s="64"/>
      <c r="E56" s="118"/>
      <c r="F56" s="111" t="s">
        <v>156</v>
      </c>
      <c r="G56" s="112"/>
      <c r="H56" s="59" t="s">
        <v>43</v>
      </c>
      <c r="I56" s="68" t="s">
        <v>30</v>
      </c>
      <c r="J56" s="69">
        <v>128</v>
      </c>
      <c r="K56" s="60"/>
      <c r="L56" s="105" t="s">
        <v>157</v>
      </c>
    </row>
    <row r="57" spans="2:13" s="23" customFormat="1" ht="14.45" customHeight="1" x14ac:dyDescent="0.25">
      <c r="B57" s="88">
        <v>1</v>
      </c>
      <c r="C57" s="108" t="s">
        <v>158</v>
      </c>
      <c r="D57" s="64"/>
      <c r="E57" s="118"/>
      <c r="F57" s="111" t="s">
        <v>159</v>
      </c>
      <c r="G57" s="112"/>
      <c r="H57" s="119" t="s">
        <v>43</v>
      </c>
      <c r="I57" s="68" t="s">
        <v>30</v>
      </c>
      <c r="J57" s="69">
        <v>128</v>
      </c>
      <c r="K57" s="60"/>
      <c r="L57" s="105" t="s">
        <v>160</v>
      </c>
    </row>
    <row r="58" spans="2:13" s="23" customFormat="1" ht="14.45" customHeight="1" x14ac:dyDescent="0.25">
      <c r="B58" s="88">
        <v>1</v>
      </c>
      <c r="C58" s="108" t="s">
        <v>161</v>
      </c>
      <c r="D58" s="64"/>
      <c r="E58" s="118"/>
      <c r="F58" s="120" t="s">
        <v>162</v>
      </c>
      <c r="G58" s="112"/>
      <c r="H58" s="119" t="s">
        <v>43</v>
      </c>
      <c r="I58" s="68" t="s">
        <v>30</v>
      </c>
      <c r="J58" s="69">
        <v>128</v>
      </c>
      <c r="K58" s="60"/>
      <c r="L58" s="105" t="s">
        <v>163</v>
      </c>
    </row>
    <row r="59" spans="2:13" s="23" customFormat="1" ht="14.45" customHeight="1" x14ac:dyDescent="0.25">
      <c r="B59" s="88">
        <v>1</v>
      </c>
      <c r="C59" s="108" t="s">
        <v>164</v>
      </c>
      <c r="D59" s="64"/>
      <c r="E59" s="118"/>
      <c r="F59" s="121" t="s">
        <v>1485</v>
      </c>
      <c r="G59" s="120"/>
      <c r="H59" s="119" t="s">
        <v>43</v>
      </c>
      <c r="I59" s="68" t="s">
        <v>30</v>
      </c>
      <c r="J59" s="69">
        <v>128</v>
      </c>
      <c r="K59" s="60"/>
      <c r="L59" s="105" t="s">
        <v>166</v>
      </c>
    </row>
    <row r="60" spans="2:13" s="15" customFormat="1" ht="14.45" customHeight="1" x14ac:dyDescent="0.25">
      <c r="B60" s="122">
        <v>1</v>
      </c>
      <c r="C60" s="123" t="s">
        <v>1488</v>
      </c>
      <c r="D60" s="74"/>
      <c r="E60" s="124"/>
      <c r="F60" s="125" t="s">
        <v>1484</v>
      </c>
      <c r="G60" s="126"/>
      <c r="H60" s="127" t="s">
        <v>43</v>
      </c>
      <c r="I60" s="114" t="s">
        <v>30</v>
      </c>
      <c r="J60" s="128">
        <v>128</v>
      </c>
      <c r="K60" s="116"/>
      <c r="L60" s="117" t="s">
        <v>1487</v>
      </c>
    </row>
    <row r="61" spans="2:13" s="23" customFormat="1" ht="14.1" customHeight="1" x14ac:dyDescent="0.25">
      <c r="B61" s="55">
        <v>1</v>
      </c>
      <c r="C61" s="56" t="s">
        <v>167</v>
      </c>
      <c r="D61" s="57" t="s">
        <v>168</v>
      </c>
      <c r="E61" s="58"/>
      <c r="F61" s="58"/>
      <c r="G61" s="58"/>
      <c r="H61" s="59" t="s">
        <v>16</v>
      </c>
      <c r="I61" s="60"/>
      <c r="J61" s="60"/>
      <c r="K61" s="60"/>
      <c r="L61" s="61" t="s">
        <v>169</v>
      </c>
    </row>
    <row r="62" spans="2:13" s="23" customFormat="1" ht="14.1" customHeight="1" x14ac:dyDescent="0.25">
      <c r="B62" s="62">
        <v>1</v>
      </c>
      <c r="C62" s="63" t="s">
        <v>170</v>
      </c>
      <c r="D62" s="64"/>
      <c r="E62" s="70" t="s">
        <v>171</v>
      </c>
      <c r="F62" s="67"/>
      <c r="G62" s="67"/>
      <c r="H62" s="59" t="s">
        <v>16</v>
      </c>
      <c r="I62" s="68" t="s">
        <v>37</v>
      </c>
      <c r="J62" s="60"/>
      <c r="K62" s="129" t="str">
        <f xml:space="preserve"> 'Liste Enumération'!F82</f>
        <v>Travaux; Services; Fournitures</v>
      </c>
      <c r="L62" s="61" t="s">
        <v>172</v>
      </c>
    </row>
    <row r="63" spans="2:13" s="23" customFormat="1" ht="14.1" customHeight="1" x14ac:dyDescent="0.25">
      <c r="B63" s="62" t="s">
        <v>127</v>
      </c>
      <c r="C63" s="63" t="s">
        <v>173</v>
      </c>
      <c r="D63" s="64"/>
      <c r="E63" s="70" t="s">
        <v>174</v>
      </c>
      <c r="F63" s="67"/>
      <c r="G63" s="67"/>
      <c r="H63" s="59" t="s">
        <v>43</v>
      </c>
      <c r="I63" s="68" t="s">
        <v>37</v>
      </c>
      <c r="J63" s="60"/>
      <c r="K63" s="129" t="str">
        <f xml:space="preserve"> 'Liste Enumération'!F82</f>
        <v>Travaux; Services; Fournitures</v>
      </c>
      <c r="L63" s="61" t="s">
        <v>175</v>
      </c>
    </row>
    <row r="64" spans="2:13" s="23" customFormat="1" ht="14.1" customHeight="1" x14ac:dyDescent="0.25">
      <c r="B64" s="62">
        <v>1</v>
      </c>
      <c r="C64" s="63" t="s">
        <v>176</v>
      </c>
      <c r="D64" s="64"/>
      <c r="E64" s="70" t="s">
        <v>177</v>
      </c>
      <c r="F64" s="67"/>
      <c r="G64" s="67"/>
      <c r="H64" s="59" t="s">
        <v>16</v>
      </c>
      <c r="I64" s="68" t="s">
        <v>37</v>
      </c>
      <c r="J64" s="60"/>
      <c r="K64" s="129" t="str">
        <f>'Liste Enumération'!F86</f>
        <v>Non utilisé; Usage possible; Usage certain</v>
      </c>
      <c r="L64" s="61" t="s">
        <v>178</v>
      </c>
    </row>
    <row r="65" spans="2:12" s="23" customFormat="1" ht="14.1" customHeight="1" x14ac:dyDescent="0.25">
      <c r="B65" s="62">
        <v>1</v>
      </c>
      <c r="C65" s="63" t="s">
        <v>179</v>
      </c>
      <c r="D65" s="64"/>
      <c r="E65" s="70" t="s">
        <v>180</v>
      </c>
      <c r="F65" s="67"/>
      <c r="G65" s="67"/>
      <c r="H65" s="59" t="s">
        <v>43</v>
      </c>
      <c r="I65" s="72" t="s">
        <v>58</v>
      </c>
      <c r="J65" s="81" t="s">
        <v>59</v>
      </c>
      <c r="K65" s="60"/>
      <c r="L65" s="61" t="s">
        <v>181</v>
      </c>
    </row>
    <row r="66" spans="2:12" s="23" customFormat="1" ht="14.1" customHeight="1" x14ac:dyDescent="0.25">
      <c r="B66" s="62">
        <v>1</v>
      </c>
      <c r="C66" s="63" t="s">
        <v>182</v>
      </c>
      <c r="D66" s="64"/>
      <c r="E66" s="70" t="s">
        <v>183</v>
      </c>
      <c r="F66" s="67"/>
      <c r="G66" s="67"/>
      <c r="H66" s="59" t="s">
        <v>16</v>
      </c>
      <c r="I66" s="68" t="s">
        <v>58</v>
      </c>
      <c r="J66" s="81" t="s">
        <v>59</v>
      </c>
      <c r="K66" s="60"/>
      <c r="L66" s="61" t="s">
        <v>184</v>
      </c>
    </row>
    <row r="67" spans="2:12" s="23" customFormat="1" ht="14.45" customHeight="1" x14ac:dyDescent="0.25">
      <c r="B67" s="62">
        <v>1</v>
      </c>
      <c r="C67" s="63" t="s">
        <v>185</v>
      </c>
      <c r="D67" s="64"/>
      <c r="E67" s="70" t="s">
        <v>186</v>
      </c>
      <c r="F67" s="67"/>
      <c r="G67" s="67"/>
      <c r="H67" s="59" t="s">
        <v>43</v>
      </c>
      <c r="I67" s="68" t="s">
        <v>74</v>
      </c>
      <c r="J67" s="69">
        <v>4</v>
      </c>
      <c r="K67" s="60"/>
      <c r="L67" s="61" t="s">
        <v>187</v>
      </c>
    </row>
    <row r="68" spans="2:12" s="23" customFormat="1" ht="14.1" customHeight="1" x14ac:dyDescent="0.25">
      <c r="B68" s="62">
        <v>1</v>
      </c>
      <c r="C68" s="63" t="s">
        <v>188</v>
      </c>
      <c r="D68" s="64"/>
      <c r="E68" s="70" t="s">
        <v>189</v>
      </c>
      <c r="F68" s="67"/>
      <c r="G68" s="67"/>
      <c r="H68" s="59" t="s">
        <v>43</v>
      </c>
      <c r="I68" s="68" t="s">
        <v>58</v>
      </c>
      <c r="J68" s="81" t="s">
        <v>59</v>
      </c>
      <c r="K68" s="60"/>
      <c r="L68" s="61" t="s">
        <v>190</v>
      </c>
    </row>
    <row r="69" spans="2:12" s="23" customFormat="1" ht="14.1" customHeight="1" x14ac:dyDescent="0.25">
      <c r="B69" s="62">
        <v>1</v>
      </c>
      <c r="C69" s="63" t="s">
        <v>191</v>
      </c>
      <c r="D69" s="64"/>
      <c r="E69" s="70" t="s">
        <v>192</v>
      </c>
      <c r="F69" s="67"/>
      <c r="G69" s="67"/>
      <c r="H69" s="59" t="s">
        <v>43</v>
      </c>
      <c r="I69" s="68" t="s">
        <v>58</v>
      </c>
      <c r="J69" s="81" t="s">
        <v>59</v>
      </c>
      <c r="K69" s="60"/>
      <c r="L69" s="61" t="s">
        <v>193</v>
      </c>
    </row>
    <row r="70" spans="2:12" s="23" customFormat="1" ht="14.1" customHeight="1" x14ac:dyDescent="0.25">
      <c r="B70" s="62" t="s">
        <v>127</v>
      </c>
      <c r="C70" s="63" t="s">
        <v>194</v>
      </c>
      <c r="D70" s="64"/>
      <c r="E70" s="83" t="s">
        <v>195</v>
      </c>
      <c r="F70" s="84"/>
      <c r="G70" s="84"/>
      <c r="H70" s="59" t="s">
        <v>16</v>
      </c>
      <c r="I70" s="60"/>
      <c r="J70" s="60"/>
      <c r="K70" s="130"/>
      <c r="L70" s="61" t="s">
        <v>196</v>
      </c>
    </row>
    <row r="71" spans="2:12" s="23" customFormat="1" ht="14.1" customHeight="1" x14ac:dyDescent="0.25">
      <c r="B71" s="88">
        <v>1</v>
      </c>
      <c r="C71" s="89" t="s">
        <v>197</v>
      </c>
      <c r="D71" s="64"/>
      <c r="E71" s="90"/>
      <c r="F71" s="120" t="s">
        <v>198</v>
      </c>
      <c r="G71" s="112"/>
      <c r="H71" s="59" t="s">
        <v>16</v>
      </c>
      <c r="I71" s="68" t="s">
        <v>37</v>
      </c>
      <c r="J71" s="60"/>
      <c r="K71" s="71" t="str">
        <f xml:space="preserve"> 'Liste Enumération'!F166</f>
        <v>Code postal; Code commune; Code arrondissement; Code canton; Code département; Code région; Code pays</v>
      </c>
      <c r="L71" s="61" t="s">
        <v>199</v>
      </c>
    </row>
    <row r="72" spans="2:12" s="23" customFormat="1" ht="14.1" customHeight="1" x14ac:dyDescent="0.25">
      <c r="B72" s="88">
        <v>1</v>
      </c>
      <c r="C72" s="89" t="s">
        <v>200</v>
      </c>
      <c r="D72" s="64"/>
      <c r="E72" s="90"/>
      <c r="F72" s="120" t="s">
        <v>201</v>
      </c>
      <c r="G72" s="112"/>
      <c r="H72" s="59" t="s">
        <v>16</v>
      </c>
      <c r="I72" s="68" t="s">
        <v>30</v>
      </c>
      <c r="J72" s="69">
        <v>5</v>
      </c>
      <c r="K72" s="130"/>
      <c r="L72" s="61" t="s">
        <v>202</v>
      </c>
    </row>
    <row r="73" spans="2:12" s="23" customFormat="1" ht="14.1" customHeight="1" x14ac:dyDescent="0.25">
      <c r="B73" s="88">
        <v>1</v>
      </c>
      <c r="C73" s="89" t="s">
        <v>203</v>
      </c>
      <c r="D73" s="64"/>
      <c r="E73" s="90"/>
      <c r="F73" s="131" t="s">
        <v>204</v>
      </c>
      <c r="G73" s="132"/>
      <c r="H73" s="59" t="s">
        <v>16</v>
      </c>
      <c r="I73" s="68" t="s">
        <v>30</v>
      </c>
      <c r="J73" s="69">
        <v>100</v>
      </c>
      <c r="K73" s="60"/>
      <c r="L73" s="61" t="s">
        <v>205</v>
      </c>
    </row>
    <row r="74" spans="2:12" s="23" customFormat="1" ht="14.1" customHeight="1" x14ac:dyDescent="0.25">
      <c r="B74" s="88">
        <v>1</v>
      </c>
      <c r="C74" s="89" t="s">
        <v>206</v>
      </c>
      <c r="D74" s="64"/>
      <c r="E74" s="133"/>
      <c r="F74" s="121" t="s">
        <v>95</v>
      </c>
      <c r="G74" s="134"/>
      <c r="H74" s="59" t="s">
        <v>43</v>
      </c>
      <c r="I74" s="68" t="s">
        <v>41</v>
      </c>
      <c r="J74" s="101"/>
      <c r="K74" s="60"/>
      <c r="L74" s="61" t="s">
        <v>207</v>
      </c>
    </row>
    <row r="75" spans="2:12" s="23" customFormat="1" ht="14.1" customHeight="1" x14ac:dyDescent="0.25">
      <c r="B75" s="62">
        <v>1</v>
      </c>
      <c r="C75" s="63" t="s">
        <v>208</v>
      </c>
      <c r="D75" s="64"/>
      <c r="E75" s="70" t="s">
        <v>209</v>
      </c>
      <c r="F75" s="103"/>
      <c r="G75" s="103"/>
      <c r="H75" s="59" t="s">
        <v>16</v>
      </c>
      <c r="I75" s="68" t="s">
        <v>37</v>
      </c>
      <c r="J75" s="135">
        <v>8</v>
      </c>
      <c r="K75" s="136" t="s">
        <v>210</v>
      </c>
      <c r="L75" s="61" t="s">
        <v>211</v>
      </c>
    </row>
    <row r="76" spans="2:12" s="23" customFormat="1" ht="14.1" customHeight="1" x14ac:dyDescent="0.25">
      <c r="B76" s="62" t="s">
        <v>127</v>
      </c>
      <c r="C76" s="63" t="s">
        <v>212</v>
      </c>
      <c r="D76" s="64"/>
      <c r="E76" s="70" t="s">
        <v>213</v>
      </c>
      <c r="F76" s="84"/>
      <c r="G76" s="67"/>
      <c r="H76" s="59" t="s">
        <v>43</v>
      </c>
      <c r="I76" s="68" t="s">
        <v>37</v>
      </c>
      <c r="J76" s="69">
        <v>8</v>
      </c>
      <c r="K76" s="137" t="s">
        <v>210</v>
      </c>
      <c r="L76" s="61" t="s">
        <v>211</v>
      </c>
    </row>
    <row r="77" spans="2:12" s="23" customFormat="1" ht="14.45" customHeight="1" x14ac:dyDescent="0.25">
      <c r="B77" s="62">
        <v>1</v>
      </c>
      <c r="C77" s="63" t="s">
        <v>214</v>
      </c>
      <c r="D77" s="64"/>
      <c r="E77" s="70" t="s">
        <v>215</v>
      </c>
      <c r="F77" s="76"/>
      <c r="G77" s="67"/>
      <c r="H77" s="77" t="s">
        <v>43</v>
      </c>
      <c r="I77" s="78" t="s">
        <v>37</v>
      </c>
      <c r="J77" s="60"/>
      <c r="K77" s="71" t="str">
        <f>'Liste Enumération'!F31</f>
        <v>Entreprises adaptées (EA);Etablissements et services d’aide par le travail (ESAT) ou structures équivalentes;Structures d’insertion par l’activité économique (SIAE) ou structures équivalentes;Entreprises de l’économie sociale et solidaire (EESS) ou structures équivalentes</v>
      </c>
      <c r="L77" s="80" t="s">
        <v>216</v>
      </c>
    </row>
    <row r="78" spans="2:12" s="23" customFormat="1" ht="14.1" customHeight="1" x14ac:dyDescent="0.25">
      <c r="B78" s="62">
        <v>1</v>
      </c>
      <c r="C78" s="63" t="s">
        <v>1435</v>
      </c>
      <c r="D78" s="64"/>
      <c r="E78" s="70" t="s">
        <v>1434</v>
      </c>
      <c r="F78" s="76"/>
      <c r="G78" s="67"/>
      <c r="H78" s="77" t="s">
        <v>43</v>
      </c>
      <c r="I78" s="78" t="s">
        <v>37</v>
      </c>
      <c r="J78" s="60"/>
      <c r="K78" s="71" t="str">
        <f>'Liste Enumération'!F329</f>
        <v>Géomètres; Architectes; Marché de services juridiques; Transport public; Assurances; Agences de voyage; Entreprises innovantes; Autres</v>
      </c>
      <c r="L78" s="80" t="s">
        <v>1443</v>
      </c>
    </row>
    <row r="79" spans="2:12" s="23" customFormat="1" ht="14.1" customHeight="1" x14ac:dyDescent="0.25">
      <c r="B79" s="62" t="s">
        <v>127</v>
      </c>
      <c r="C79" s="63" t="s">
        <v>217</v>
      </c>
      <c r="D79" s="64"/>
      <c r="E79" s="83" t="s">
        <v>218</v>
      </c>
      <c r="F79" s="67"/>
      <c r="G79" s="67"/>
      <c r="H79" s="59" t="s">
        <v>43</v>
      </c>
      <c r="I79" s="60"/>
      <c r="J79" s="60"/>
      <c r="K79" s="60"/>
      <c r="L79" s="61" t="s">
        <v>219</v>
      </c>
    </row>
    <row r="80" spans="2:12" s="23" customFormat="1" ht="14.1" customHeight="1" x14ac:dyDescent="0.25">
      <c r="B80" s="88">
        <v>1</v>
      </c>
      <c r="C80" s="89" t="s">
        <v>220</v>
      </c>
      <c r="D80" s="64"/>
      <c r="E80" s="138"/>
      <c r="F80" s="452" t="s">
        <v>221</v>
      </c>
      <c r="G80" s="453"/>
      <c r="H80" s="59" t="s">
        <v>16</v>
      </c>
      <c r="I80" s="68" t="s">
        <v>37</v>
      </c>
      <c r="J80" s="60"/>
      <c r="K80" s="71" t="str">
        <f>'Liste Enumération'!F36</f>
        <v xml:space="preserve">Accord-cadre; Système d'acquisition dynamique; Catalogue électronique; Système de qualification; Concours; Enchères électroniques; </v>
      </c>
      <c r="L80" s="61" t="s">
        <v>222</v>
      </c>
    </row>
    <row r="81" spans="2:12" s="23" customFormat="1" ht="14.1" customHeight="1" x14ac:dyDescent="0.25">
      <c r="B81" s="88">
        <v>1</v>
      </c>
      <c r="C81" s="89" t="s">
        <v>223</v>
      </c>
      <c r="D81" s="64"/>
      <c r="E81" s="139"/>
      <c r="F81" s="452" t="s">
        <v>224</v>
      </c>
      <c r="G81" s="453"/>
      <c r="H81" s="59" t="s">
        <v>43</v>
      </c>
      <c r="I81" s="68" t="s">
        <v>41</v>
      </c>
      <c r="J81" s="60"/>
      <c r="K81" s="60"/>
      <c r="L81" s="61" t="s">
        <v>225</v>
      </c>
    </row>
    <row r="82" spans="2:12" s="23" customFormat="1" ht="14.1" customHeight="1" x14ac:dyDescent="0.25">
      <c r="B82" s="62" t="s">
        <v>127</v>
      </c>
      <c r="C82" s="63" t="s">
        <v>226</v>
      </c>
      <c r="D82" s="64"/>
      <c r="E82" s="83" t="s">
        <v>227</v>
      </c>
      <c r="F82" s="67"/>
      <c r="G82" s="67"/>
      <c r="H82" s="59" t="s">
        <v>43</v>
      </c>
      <c r="I82" s="140"/>
      <c r="J82" s="60"/>
      <c r="K82" s="60"/>
      <c r="L82" s="61" t="s">
        <v>228</v>
      </c>
    </row>
    <row r="83" spans="2:12" s="23" customFormat="1" ht="14.1" customHeight="1" x14ac:dyDescent="0.25">
      <c r="B83" s="88">
        <v>1</v>
      </c>
      <c r="C83" s="89" t="s">
        <v>229</v>
      </c>
      <c r="D83" s="64"/>
      <c r="E83" s="94"/>
      <c r="F83" s="120" t="s">
        <v>230</v>
      </c>
      <c r="G83" s="132"/>
      <c r="H83" s="59" t="s">
        <v>43</v>
      </c>
      <c r="I83" s="68" t="s">
        <v>37</v>
      </c>
      <c r="J83" s="60"/>
      <c r="K83" s="71" t="str">
        <f xml:space="preserve"> 'Liste Enumération'!F90</f>
        <v>Considération sociale; Considération environnementale</v>
      </c>
      <c r="L83" s="61" t="s">
        <v>231</v>
      </c>
    </row>
    <row r="84" spans="2:12" s="23" customFormat="1" ht="14.1" customHeight="1" x14ac:dyDescent="0.25">
      <c r="B84" s="88">
        <v>1</v>
      </c>
      <c r="C84" s="89" t="s">
        <v>232</v>
      </c>
      <c r="D84" s="64"/>
      <c r="E84" s="94"/>
      <c r="F84" s="131" t="s">
        <v>233</v>
      </c>
      <c r="G84" s="132"/>
      <c r="H84" s="59" t="s">
        <v>43</v>
      </c>
      <c r="I84" s="68" t="s">
        <v>37</v>
      </c>
      <c r="J84" s="60"/>
      <c r="K84" s="71" t="str">
        <f>'Liste Enumération'!F93</f>
        <v>Condition d'exécution; Spécification technique; Critère d'attribution; Insertion;</v>
      </c>
      <c r="L84" s="61" t="s">
        <v>234</v>
      </c>
    </row>
    <row r="85" spans="2:12" s="23" customFormat="1" ht="14.1" customHeight="1" x14ac:dyDescent="0.25">
      <c r="B85" s="88" t="s">
        <v>127</v>
      </c>
      <c r="C85" s="89" t="s">
        <v>235</v>
      </c>
      <c r="D85" s="64"/>
      <c r="E85" s="141"/>
      <c r="F85" s="131" t="s">
        <v>236</v>
      </c>
      <c r="G85" s="132"/>
      <c r="H85" s="59" t="s">
        <v>43</v>
      </c>
      <c r="I85" s="68" t="s">
        <v>37</v>
      </c>
      <c r="J85" s="60"/>
      <c r="K85" s="71" t="str">
        <f>'Liste Enumération'!F98</f>
        <v>Insertion par l'activité économique;Clause sociale de formation sous statut scolaire;Lutte contre les discriminations;Commerce équitable;Achats éthiques, traçabilité sociale des services/fournitures, etc.;Autres(s) clause(s) sociale(s)</v>
      </c>
      <c r="L85" s="61" t="s">
        <v>237</v>
      </c>
    </row>
    <row r="86" spans="2:12" s="23" customFormat="1" ht="14.1" customHeight="1" x14ac:dyDescent="0.25">
      <c r="B86" s="62" t="s">
        <v>127</v>
      </c>
      <c r="C86" s="63" t="s">
        <v>238</v>
      </c>
      <c r="D86" s="64"/>
      <c r="E86" s="83" t="s">
        <v>1473</v>
      </c>
      <c r="F86" s="67"/>
      <c r="G86" s="67"/>
      <c r="H86" s="59" t="s">
        <v>43</v>
      </c>
      <c r="I86" s="60"/>
      <c r="J86" s="60"/>
      <c r="K86" s="60"/>
      <c r="L86" s="61" t="s">
        <v>240</v>
      </c>
    </row>
    <row r="87" spans="2:12" s="23" customFormat="1" ht="14.1" customHeight="1" x14ac:dyDescent="0.25">
      <c r="B87" s="88">
        <v>1</v>
      </c>
      <c r="C87" s="89" t="s">
        <v>241</v>
      </c>
      <c r="D87" s="64"/>
      <c r="E87" s="94"/>
      <c r="F87" s="120" t="s">
        <v>1476</v>
      </c>
      <c r="G87" s="132"/>
      <c r="H87" s="59" t="s">
        <v>43</v>
      </c>
      <c r="I87" s="68" t="s">
        <v>37</v>
      </c>
      <c r="J87" s="60"/>
      <c r="K87" s="142" t="str">
        <f>'Liste Enumération'!F43</f>
        <v>Chiffrement offre; Réponse électronique; Signature électronique; Mode ouverture réponse; Enveloppe candidature; Enveloppe offre; Enveloppe anonymat; Enveloppe offre technique</v>
      </c>
      <c r="L87" s="61" t="s">
        <v>243</v>
      </c>
    </row>
    <row r="88" spans="2:12" s="23" customFormat="1" ht="14.1" customHeight="1" x14ac:dyDescent="0.25">
      <c r="B88" s="88">
        <v>1</v>
      </c>
      <c r="C88" s="89" t="s">
        <v>244</v>
      </c>
      <c r="D88" s="64"/>
      <c r="E88" s="94"/>
      <c r="F88" s="131" t="s">
        <v>1474</v>
      </c>
      <c r="G88" s="132"/>
      <c r="H88" s="59" t="s">
        <v>43</v>
      </c>
      <c r="I88" s="68" t="s">
        <v>30</v>
      </c>
      <c r="J88" s="69">
        <v>64</v>
      </c>
      <c r="K88" s="60"/>
      <c r="L88" s="61" t="s">
        <v>246</v>
      </c>
    </row>
    <row r="89" spans="2:12" s="23" customFormat="1" ht="14.1" customHeight="1" x14ac:dyDescent="0.25">
      <c r="B89" s="88">
        <v>1</v>
      </c>
      <c r="C89" s="89" t="s">
        <v>247</v>
      </c>
      <c r="D89" s="64"/>
      <c r="E89" s="141"/>
      <c r="F89" s="131" t="s">
        <v>1475</v>
      </c>
      <c r="G89" s="132"/>
      <c r="H89" s="59" t="s">
        <v>43</v>
      </c>
      <c r="I89" s="68" t="s">
        <v>30</v>
      </c>
      <c r="J89" s="69">
        <v>1024</v>
      </c>
      <c r="K89" s="60"/>
      <c r="L89" s="61" t="s">
        <v>249</v>
      </c>
    </row>
    <row r="90" spans="2:12" s="23" customFormat="1" ht="14.1" customHeight="1" x14ac:dyDescent="0.25">
      <c r="B90" s="62" t="s">
        <v>127</v>
      </c>
      <c r="C90" s="63" t="s">
        <v>250</v>
      </c>
      <c r="D90" s="64"/>
      <c r="E90" s="83" t="s">
        <v>251</v>
      </c>
      <c r="F90" s="67"/>
      <c r="G90" s="67"/>
      <c r="H90" s="59" t="s">
        <v>43</v>
      </c>
      <c r="I90" s="60"/>
      <c r="J90" s="60"/>
      <c r="K90" s="60"/>
      <c r="L90" s="61" t="s">
        <v>252</v>
      </c>
    </row>
    <row r="91" spans="2:12" s="23" customFormat="1" ht="14.1" customHeight="1" x14ac:dyDescent="0.25">
      <c r="B91" s="88">
        <v>1</v>
      </c>
      <c r="C91" s="89" t="s">
        <v>253</v>
      </c>
      <c r="D91" s="64"/>
      <c r="E91" s="94"/>
      <c r="F91" s="120" t="s">
        <v>254</v>
      </c>
      <c r="G91" s="132"/>
      <c r="H91" s="59" t="s">
        <v>43</v>
      </c>
      <c r="I91" s="68" t="s">
        <v>37</v>
      </c>
      <c r="J91" s="60"/>
      <c r="K91" s="142" t="str">
        <f>'Liste Enumération'!F52</f>
        <v>Groupement opérateurs économiques; Bourse Cotraitance Inscription; Justificatifs à produire; Visite obligatoire; Langue; Devise; Unité mesure durée; Droit applicable (UE); Variantes; Critères objectifs de limitation des candidats; Tribunal de recours​</v>
      </c>
      <c r="L91" s="61" t="s">
        <v>255</v>
      </c>
    </row>
    <row r="92" spans="2:12" s="23" customFormat="1" ht="14.1" customHeight="1" x14ac:dyDescent="0.25">
      <c r="B92" s="88">
        <v>1</v>
      </c>
      <c r="C92" s="89" t="s">
        <v>256</v>
      </c>
      <c r="D92" s="64"/>
      <c r="E92" s="94"/>
      <c r="F92" s="131" t="s">
        <v>257</v>
      </c>
      <c r="G92" s="132"/>
      <c r="H92" s="59" t="s">
        <v>43</v>
      </c>
      <c r="I92" s="68" t="s">
        <v>30</v>
      </c>
      <c r="J92" s="69">
        <v>64</v>
      </c>
      <c r="K92" s="60"/>
      <c r="L92" s="61" t="s">
        <v>258</v>
      </c>
    </row>
    <row r="93" spans="2:12" s="23" customFormat="1" ht="14.1" customHeight="1" x14ac:dyDescent="0.25">
      <c r="B93" s="88">
        <v>1</v>
      </c>
      <c r="C93" s="89" t="s">
        <v>259</v>
      </c>
      <c r="D93" s="64"/>
      <c r="E93" s="141"/>
      <c r="F93" s="131" t="s">
        <v>260</v>
      </c>
      <c r="G93" s="132"/>
      <c r="H93" s="59" t="s">
        <v>43</v>
      </c>
      <c r="I93" s="68" t="s">
        <v>30</v>
      </c>
      <c r="J93" s="69">
        <v>1024</v>
      </c>
      <c r="K93" s="60"/>
      <c r="L93" s="61" t="s">
        <v>261</v>
      </c>
    </row>
    <row r="94" spans="2:12" s="23" customFormat="1" ht="14.1" customHeight="1" x14ac:dyDescent="0.25">
      <c r="B94" s="62" t="s">
        <v>127</v>
      </c>
      <c r="C94" s="63" t="s">
        <v>262</v>
      </c>
      <c r="D94" s="64"/>
      <c r="E94" s="83" t="s">
        <v>263</v>
      </c>
      <c r="F94" s="67"/>
      <c r="G94" s="67"/>
      <c r="H94" s="59" t="s">
        <v>43</v>
      </c>
      <c r="I94" s="140"/>
      <c r="J94" s="60"/>
      <c r="K94" s="60"/>
      <c r="L94" s="61" t="s">
        <v>264</v>
      </c>
    </row>
    <row r="95" spans="2:12" s="23" customFormat="1" ht="14.1" customHeight="1" x14ac:dyDescent="0.25">
      <c r="B95" s="88">
        <v>1</v>
      </c>
      <c r="C95" s="89" t="s">
        <v>265</v>
      </c>
      <c r="D95" s="64"/>
      <c r="E95" s="94"/>
      <c r="F95" s="131" t="s">
        <v>266</v>
      </c>
      <c r="G95" s="132"/>
      <c r="H95" s="59" t="s">
        <v>43</v>
      </c>
      <c r="I95" s="68" t="s">
        <v>58</v>
      </c>
      <c r="J95" s="81" t="s">
        <v>59</v>
      </c>
      <c r="K95" s="60"/>
      <c r="L95" s="61" t="s">
        <v>267</v>
      </c>
    </row>
    <row r="96" spans="2:12" s="23" customFormat="1" ht="14.1" customHeight="1" x14ac:dyDescent="0.25">
      <c r="B96" s="88">
        <v>1</v>
      </c>
      <c r="C96" s="89" t="s">
        <v>268</v>
      </c>
      <c r="D96" s="64"/>
      <c r="E96" s="141"/>
      <c r="F96" s="131" t="s">
        <v>269</v>
      </c>
      <c r="G96" s="132"/>
      <c r="H96" s="59" t="s">
        <v>43</v>
      </c>
      <c r="I96" s="68" t="s">
        <v>37</v>
      </c>
      <c r="J96" s="60"/>
      <c r="K96" s="71" t="str">
        <f>'Liste Enumération'!F105</f>
        <v>Candidature; Offre initiale; Offre intermédiaire; Offre finale</v>
      </c>
      <c r="L96" s="61" t="s">
        <v>270</v>
      </c>
    </row>
    <row r="97" spans="2:12" s="23" customFormat="1" ht="14.1" customHeight="1" x14ac:dyDescent="0.25">
      <c r="B97" s="62">
        <v>1</v>
      </c>
      <c r="C97" s="63" t="s">
        <v>271</v>
      </c>
      <c r="D97" s="64"/>
      <c r="E97" s="70" t="s">
        <v>272</v>
      </c>
      <c r="F97" s="67"/>
      <c r="G97" s="67"/>
      <c r="H97" s="59" t="s">
        <v>43</v>
      </c>
      <c r="I97" s="68" t="s">
        <v>273</v>
      </c>
      <c r="J97" s="60"/>
      <c r="K97" s="60"/>
      <c r="L97" s="61" t="s">
        <v>274</v>
      </c>
    </row>
    <row r="98" spans="2:12" s="23" customFormat="1" ht="14.1" customHeight="1" x14ac:dyDescent="0.25">
      <c r="B98" s="62">
        <v>1</v>
      </c>
      <c r="C98" s="63" t="s">
        <v>275</v>
      </c>
      <c r="D98" s="64"/>
      <c r="E98" s="70" t="s">
        <v>276</v>
      </c>
      <c r="F98" s="67"/>
      <c r="G98" s="67"/>
      <c r="H98" s="59" t="s">
        <v>43</v>
      </c>
      <c r="I98" s="68" t="s">
        <v>74</v>
      </c>
      <c r="J98" s="69">
        <v>4</v>
      </c>
      <c r="K98" s="60"/>
      <c r="L98" s="61" t="s">
        <v>277</v>
      </c>
    </row>
    <row r="99" spans="2:12" s="23" customFormat="1" ht="14.1" customHeight="1" x14ac:dyDescent="0.25">
      <c r="B99" s="62">
        <v>1</v>
      </c>
      <c r="C99" s="63" t="s">
        <v>278</v>
      </c>
      <c r="D99" s="64"/>
      <c r="E99" s="70" t="s">
        <v>279</v>
      </c>
      <c r="F99" s="67"/>
      <c r="G99" s="67"/>
      <c r="H99" s="59" t="s">
        <v>43</v>
      </c>
      <c r="I99" s="68" t="s">
        <v>30</v>
      </c>
      <c r="J99" s="69">
        <v>1024</v>
      </c>
      <c r="K99" s="60"/>
      <c r="L99" s="61" t="s">
        <v>280</v>
      </c>
    </row>
    <row r="100" spans="2:12" s="15" customFormat="1" ht="14.1" customHeight="1" x14ac:dyDescent="0.25">
      <c r="B100" s="62">
        <v>1</v>
      </c>
      <c r="C100" s="63" t="s">
        <v>680</v>
      </c>
      <c r="D100" s="109"/>
      <c r="E100" s="65" t="s">
        <v>1465</v>
      </c>
      <c r="F100" s="66"/>
      <c r="G100" s="67"/>
      <c r="H100" s="143" t="s">
        <v>43</v>
      </c>
      <c r="I100" s="114" t="s">
        <v>273</v>
      </c>
      <c r="J100" s="144"/>
      <c r="K100" s="144"/>
      <c r="L100" s="80" t="s">
        <v>1527</v>
      </c>
    </row>
    <row r="101" spans="2:12" s="23" customFormat="1" ht="14.1" customHeight="1" x14ac:dyDescent="0.25">
      <c r="B101" s="62" t="s">
        <v>127</v>
      </c>
      <c r="C101" s="63" t="s">
        <v>1424</v>
      </c>
      <c r="D101" s="64"/>
      <c r="E101" s="83" t="s">
        <v>1410</v>
      </c>
      <c r="F101" s="67"/>
      <c r="G101" s="67"/>
      <c r="H101" s="59" t="s">
        <v>43</v>
      </c>
      <c r="I101" s="101"/>
      <c r="J101" s="101"/>
      <c r="K101" s="60"/>
      <c r="L101" s="61" t="s">
        <v>1419</v>
      </c>
    </row>
    <row r="102" spans="2:12" s="23" customFormat="1" ht="14.1" customHeight="1" x14ac:dyDescent="0.25">
      <c r="B102" s="88">
        <v>1</v>
      </c>
      <c r="C102" s="89" t="s">
        <v>700</v>
      </c>
      <c r="D102" s="64"/>
      <c r="E102" s="94"/>
      <c r="F102" s="120" t="s">
        <v>701</v>
      </c>
      <c r="G102" s="132"/>
      <c r="H102" s="59" t="s">
        <v>43</v>
      </c>
      <c r="I102" s="68" t="s">
        <v>37</v>
      </c>
      <c r="J102" s="60"/>
      <c r="K102" s="71" t="str">
        <f>'Liste Enumération'!F233</f>
        <v>Sans borne; Maximum; Minimum</v>
      </c>
      <c r="L102" s="80" t="s">
        <v>1416</v>
      </c>
    </row>
    <row r="103" spans="2:12" s="23" customFormat="1" ht="14.1" customHeight="1" x14ac:dyDescent="0.25">
      <c r="B103" s="88">
        <v>1</v>
      </c>
      <c r="C103" s="89" t="s">
        <v>281</v>
      </c>
      <c r="D103" s="64"/>
      <c r="E103" s="94"/>
      <c r="F103" s="131" t="s">
        <v>1413</v>
      </c>
      <c r="G103" s="132"/>
      <c r="H103" s="59" t="s">
        <v>43</v>
      </c>
      <c r="I103" s="68" t="s">
        <v>74</v>
      </c>
      <c r="J103" s="69">
        <v>12</v>
      </c>
      <c r="K103" s="60"/>
      <c r="L103" s="61" t="s">
        <v>1417</v>
      </c>
    </row>
    <row r="104" spans="2:12" s="23" customFormat="1" ht="14.1" customHeight="1" x14ac:dyDescent="0.25">
      <c r="B104" s="88">
        <v>1</v>
      </c>
      <c r="C104" s="89" t="s">
        <v>283</v>
      </c>
      <c r="D104" s="64"/>
      <c r="E104" s="141"/>
      <c r="F104" s="131" t="s">
        <v>284</v>
      </c>
      <c r="G104" s="132"/>
      <c r="H104" s="59" t="s">
        <v>43</v>
      </c>
      <c r="I104" s="68" t="s">
        <v>30</v>
      </c>
      <c r="J104" s="69">
        <v>32</v>
      </c>
      <c r="K104" s="60"/>
      <c r="L104" s="61" t="s">
        <v>705</v>
      </c>
    </row>
    <row r="105" spans="2:12" s="23" customFormat="1" ht="14.1" customHeight="1" x14ac:dyDescent="0.25">
      <c r="B105" s="62" t="s">
        <v>127</v>
      </c>
      <c r="C105" s="63" t="s">
        <v>1425</v>
      </c>
      <c r="D105" s="64"/>
      <c r="E105" s="83" t="s">
        <v>1409</v>
      </c>
      <c r="F105" s="67"/>
      <c r="G105" s="67"/>
      <c r="H105" s="59" t="s">
        <v>43</v>
      </c>
      <c r="I105" s="101"/>
      <c r="J105" s="101"/>
      <c r="K105" s="60"/>
      <c r="L105" s="61" t="s">
        <v>1420</v>
      </c>
    </row>
    <row r="106" spans="2:12" s="23" customFormat="1" ht="14.1" customHeight="1" x14ac:dyDescent="0.25">
      <c r="B106" s="88">
        <v>1</v>
      </c>
      <c r="C106" s="89" t="s">
        <v>686</v>
      </c>
      <c r="D106" s="64"/>
      <c r="E106" s="94"/>
      <c r="F106" s="131" t="s">
        <v>687</v>
      </c>
      <c r="G106" s="132"/>
      <c r="H106" s="59" t="s">
        <v>43</v>
      </c>
      <c r="I106" s="68" t="s">
        <v>37</v>
      </c>
      <c r="J106" s="60"/>
      <c r="K106" s="71" t="str">
        <f>'Liste Enumération'!F233</f>
        <v>Sans borne; Maximum; Minimum</v>
      </c>
      <c r="L106" s="80" t="s">
        <v>1416</v>
      </c>
    </row>
    <row r="107" spans="2:12" s="23" customFormat="1" ht="14.1" customHeight="1" x14ac:dyDescent="0.25">
      <c r="B107" s="88">
        <v>1</v>
      </c>
      <c r="C107" s="89" t="s">
        <v>288</v>
      </c>
      <c r="D107" s="64"/>
      <c r="E107" s="141"/>
      <c r="F107" s="131" t="s">
        <v>286</v>
      </c>
      <c r="G107" s="132"/>
      <c r="H107" s="59" t="s">
        <v>43</v>
      </c>
      <c r="I107" s="68" t="s">
        <v>74</v>
      </c>
      <c r="J107" s="69">
        <v>12</v>
      </c>
      <c r="K107" s="60"/>
      <c r="L107" s="61" t="s">
        <v>287</v>
      </c>
    </row>
    <row r="108" spans="2:12" s="23" customFormat="1" ht="14.1" customHeight="1" x14ac:dyDescent="0.25">
      <c r="B108" s="62" t="s">
        <v>127</v>
      </c>
      <c r="C108" s="63" t="s">
        <v>1426</v>
      </c>
      <c r="D108" s="64"/>
      <c r="E108" s="83" t="s">
        <v>1411</v>
      </c>
      <c r="F108" s="67"/>
      <c r="G108" s="67"/>
      <c r="H108" s="59" t="s">
        <v>43</v>
      </c>
      <c r="I108" s="101"/>
      <c r="J108" s="101"/>
      <c r="K108" s="60"/>
      <c r="L108" s="61" t="s">
        <v>1421</v>
      </c>
    </row>
    <row r="109" spans="2:12" s="23" customFormat="1" ht="14.1" customHeight="1" x14ac:dyDescent="0.25">
      <c r="B109" s="88">
        <v>1</v>
      </c>
      <c r="C109" s="89" t="s">
        <v>700</v>
      </c>
      <c r="D109" s="64"/>
      <c r="E109" s="94"/>
      <c r="F109" s="120" t="s">
        <v>701</v>
      </c>
      <c r="G109" s="132"/>
      <c r="H109" s="59" t="s">
        <v>43</v>
      </c>
      <c r="I109" s="68" t="s">
        <v>37</v>
      </c>
      <c r="J109" s="60"/>
      <c r="K109" s="71" t="str">
        <f>'Liste Enumération'!F233</f>
        <v>Sans borne; Maximum; Minimum</v>
      </c>
      <c r="L109" s="80" t="s">
        <v>1416</v>
      </c>
    </row>
    <row r="110" spans="2:12" s="23" customFormat="1" ht="14.1" customHeight="1" x14ac:dyDescent="0.25">
      <c r="B110" s="88">
        <v>1</v>
      </c>
      <c r="C110" s="89" t="s">
        <v>1423</v>
      </c>
      <c r="D110" s="64"/>
      <c r="E110" s="94"/>
      <c r="F110" s="131" t="s">
        <v>1414</v>
      </c>
      <c r="G110" s="132"/>
      <c r="H110" s="59" t="s">
        <v>43</v>
      </c>
      <c r="I110" s="68" t="s">
        <v>74</v>
      </c>
      <c r="J110" s="69">
        <v>12</v>
      </c>
      <c r="K110" s="60"/>
      <c r="L110" s="61" t="s">
        <v>1417</v>
      </c>
    </row>
    <row r="111" spans="2:12" s="23" customFormat="1" ht="14.1" customHeight="1" x14ac:dyDescent="0.25">
      <c r="B111" s="88">
        <v>1</v>
      </c>
      <c r="C111" s="89" t="s">
        <v>283</v>
      </c>
      <c r="D111" s="64"/>
      <c r="E111" s="141"/>
      <c r="F111" s="131" t="s">
        <v>284</v>
      </c>
      <c r="G111" s="132"/>
      <c r="H111" s="59" t="s">
        <v>43</v>
      </c>
      <c r="I111" s="68" t="s">
        <v>30</v>
      </c>
      <c r="J111" s="69">
        <v>32</v>
      </c>
      <c r="K111" s="60"/>
      <c r="L111" s="61" t="s">
        <v>705</v>
      </c>
    </row>
    <row r="112" spans="2:12" s="23" customFormat="1" ht="14.1" customHeight="1" x14ac:dyDescent="0.25">
      <c r="B112" s="62" t="s">
        <v>127</v>
      </c>
      <c r="C112" s="63" t="s">
        <v>1427</v>
      </c>
      <c r="D112" s="64"/>
      <c r="E112" s="83" t="s">
        <v>1412</v>
      </c>
      <c r="F112" s="67"/>
      <c r="G112" s="67"/>
      <c r="H112" s="59" t="s">
        <v>43</v>
      </c>
      <c r="I112" s="101"/>
      <c r="J112" s="101"/>
      <c r="K112" s="60"/>
      <c r="L112" s="61" t="s">
        <v>1422</v>
      </c>
    </row>
    <row r="113" spans="2:12" s="23" customFormat="1" ht="14.1" customHeight="1" x14ac:dyDescent="0.25">
      <c r="B113" s="88">
        <v>1</v>
      </c>
      <c r="C113" s="89" t="s">
        <v>686</v>
      </c>
      <c r="D113" s="64"/>
      <c r="E113" s="94"/>
      <c r="F113" s="120" t="s">
        <v>687</v>
      </c>
      <c r="G113" s="132"/>
      <c r="H113" s="59" t="s">
        <v>43</v>
      </c>
      <c r="I113" s="68" t="s">
        <v>37</v>
      </c>
      <c r="J113" s="60"/>
      <c r="K113" s="71" t="str">
        <f>'Liste Enumération'!F233</f>
        <v>Sans borne; Maximum; Minimum</v>
      </c>
      <c r="L113" s="80" t="s">
        <v>1416</v>
      </c>
    </row>
    <row r="114" spans="2:12" s="23" customFormat="1" ht="14.1" customHeight="1" x14ac:dyDescent="0.25">
      <c r="B114" s="88">
        <v>1</v>
      </c>
      <c r="C114" s="89" t="s">
        <v>289</v>
      </c>
      <c r="D114" s="64"/>
      <c r="E114" s="94"/>
      <c r="F114" s="131" t="s">
        <v>1415</v>
      </c>
      <c r="G114" s="132"/>
      <c r="H114" s="59" t="s">
        <v>43</v>
      </c>
      <c r="I114" s="68" t="s">
        <v>74</v>
      </c>
      <c r="J114" s="69">
        <v>12</v>
      </c>
      <c r="K114" s="60"/>
      <c r="L114" s="61" t="s">
        <v>1418</v>
      </c>
    </row>
    <row r="115" spans="2:12" s="23" customFormat="1" ht="14.1" customHeight="1" x14ac:dyDescent="0.25">
      <c r="B115" s="62">
        <v>1</v>
      </c>
      <c r="C115" s="63" t="s">
        <v>290</v>
      </c>
      <c r="D115" s="64"/>
      <c r="E115" s="70" t="s">
        <v>291</v>
      </c>
      <c r="F115" s="67"/>
      <c r="G115" s="67"/>
      <c r="H115" s="59" t="s">
        <v>43</v>
      </c>
      <c r="I115" s="68" t="s">
        <v>37</v>
      </c>
      <c r="J115" s="60"/>
      <c r="K115" s="145" t="str">
        <f>'Liste Enumération'!F110</f>
        <v>Pondération; Hiérarchisation</v>
      </c>
      <c r="L115" s="61" t="s">
        <v>292</v>
      </c>
    </row>
    <row r="116" spans="2:12" s="23" customFormat="1" ht="14.1" customHeight="1" x14ac:dyDescent="0.25">
      <c r="B116" s="62">
        <v>1</v>
      </c>
      <c r="C116" s="63" t="s">
        <v>293</v>
      </c>
      <c r="D116" s="64"/>
      <c r="E116" s="70" t="s">
        <v>294</v>
      </c>
      <c r="F116" s="67"/>
      <c r="G116" s="67"/>
      <c r="H116" s="59" t="s">
        <v>43</v>
      </c>
      <c r="I116" s="68" t="s">
        <v>41</v>
      </c>
      <c r="J116" s="60"/>
      <c r="K116" s="60"/>
      <c r="L116" s="61" t="s">
        <v>295</v>
      </c>
    </row>
    <row r="117" spans="2:12" s="23" customFormat="1" ht="14.1" customHeight="1" x14ac:dyDescent="0.25">
      <c r="B117" s="62" t="s">
        <v>127</v>
      </c>
      <c r="C117" s="63" t="s">
        <v>297</v>
      </c>
      <c r="D117" s="64"/>
      <c r="E117" s="86" t="s">
        <v>298</v>
      </c>
      <c r="F117" s="87"/>
      <c r="G117" s="84"/>
      <c r="H117" s="59" t="s">
        <v>43</v>
      </c>
      <c r="I117" s="60"/>
      <c r="J117" s="60"/>
      <c r="K117" s="60"/>
      <c r="L117" s="61" t="s">
        <v>299</v>
      </c>
    </row>
    <row r="118" spans="2:12" s="23" customFormat="1" ht="14.1" customHeight="1" x14ac:dyDescent="0.25">
      <c r="B118" s="88">
        <v>1</v>
      </c>
      <c r="C118" s="89" t="s">
        <v>300</v>
      </c>
      <c r="D118" s="64"/>
      <c r="E118" s="146"/>
      <c r="F118" s="134" t="s">
        <v>301</v>
      </c>
      <c r="G118" s="112"/>
      <c r="H118" s="59" t="s">
        <v>43</v>
      </c>
      <c r="I118" s="68" t="s">
        <v>37</v>
      </c>
      <c r="J118" s="60"/>
      <c r="K118" s="145" t="str">
        <f>'Liste Enumération'!F113</f>
        <v>Critère prix; Sous critère prix; Critère coût; Sous critère coût; Critère autre ; Sous critère autre; Critères énoncés dans les documents de la consultation</v>
      </c>
      <c r="L118" s="61" t="s">
        <v>302</v>
      </c>
    </row>
    <row r="119" spans="2:12" s="23" customFormat="1" ht="14.1" customHeight="1" x14ac:dyDescent="0.25">
      <c r="B119" s="88">
        <v>1</v>
      </c>
      <c r="C119" s="89" t="s">
        <v>303</v>
      </c>
      <c r="D119" s="64"/>
      <c r="E119" s="146"/>
      <c r="F119" s="134" t="s">
        <v>304</v>
      </c>
      <c r="G119" s="112"/>
      <c r="H119" s="59" t="s">
        <v>43</v>
      </c>
      <c r="I119" s="68" t="s">
        <v>30</v>
      </c>
      <c r="J119" s="69">
        <v>1024</v>
      </c>
      <c r="K119" s="60"/>
      <c r="L119" s="61" t="s">
        <v>305</v>
      </c>
    </row>
    <row r="120" spans="2:12" s="23" customFormat="1" ht="14.1" customHeight="1" x14ac:dyDescent="0.25">
      <c r="B120" s="88">
        <v>1</v>
      </c>
      <c r="C120" s="89" t="s">
        <v>306</v>
      </c>
      <c r="D120" s="64"/>
      <c r="E120" s="90"/>
      <c r="F120" s="131" t="s">
        <v>307</v>
      </c>
      <c r="G120" s="132"/>
      <c r="H120" s="59" t="s">
        <v>43</v>
      </c>
      <c r="I120" s="68" t="s">
        <v>30</v>
      </c>
      <c r="J120" s="69">
        <v>2048</v>
      </c>
      <c r="K120" s="60"/>
      <c r="L120" s="61" t="s">
        <v>308</v>
      </c>
    </row>
    <row r="121" spans="2:12" s="23" customFormat="1" ht="14.1" customHeight="1" x14ac:dyDescent="0.25">
      <c r="B121" s="88">
        <v>1</v>
      </c>
      <c r="C121" s="89" t="s">
        <v>309</v>
      </c>
      <c r="D121" s="64"/>
      <c r="E121" s="133"/>
      <c r="F121" s="131" t="s">
        <v>310</v>
      </c>
      <c r="G121" s="132"/>
      <c r="H121" s="59" t="s">
        <v>43</v>
      </c>
      <c r="I121" s="68" t="s">
        <v>74</v>
      </c>
      <c r="J121" s="69" t="s">
        <v>311</v>
      </c>
      <c r="K121" s="60"/>
      <c r="L121" s="61" t="s">
        <v>312</v>
      </c>
    </row>
    <row r="122" spans="2:12" s="23" customFormat="1" ht="14.1" customHeight="1" x14ac:dyDescent="0.25">
      <c r="B122" s="88">
        <v>1</v>
      </c>
      <c r="C122" s="89" t="s">
        <v>313</v>
      </c>
      <c r="D122" s="64"/>
      <c r="E122" s="133"/>
      <c r="F122" s="131" t="s">
        <v>314</v>
      </c>
      <c r="G122" s="132"/>
      <c r="H122" s="59" t="s">
        <v>43</v>
      </c>
      <c r="I122" s="68" t="s">
        <v>41</v>
      </c>
      <c r="J122" s="69">
        <v>2048</v>
      </c>
      <c r="K122" s="60"/>
      <c r="L122" s="61" t="s">
        <v>315</v>
      </c>
    </row>
    <row r="123" spans="2:12" s="23" customFormat="1" ht="14.1" customHeight="1" x14ac:dyDescent="0.25">
      <c r="B123" s="62">
        <v>1</v>
      </c>
      <c r="C123" s="63" t="s">
        <v>316</v>
      </c>
      <c r="D123" s="64"/>
      <c r="E123" s="70" t="s">
        <v>317</v>
      </c>
      <c r="F123" s="84"/>
      <c r="G123" s="84"/>
      <c r="H123" s="59" t="s">
        <v>16</v>
      </c>
      <c r="I123" s="68" t="s">
        <v>37</v>
      </c>
      <c r="J123" s="60"/>
      <c r="K123" s="147" t="str">
        <f xml:space="preserve"> 'Liste Enumération'!F121</f>
        <v xml:space="preserve">CCAG-FCS; CCAG-MI; CCAG-Tx; CCAG-PI; CCAG-MOE; CCAG-TIC; Aucun; </v>
      </c>
      <c r="L123" s="61" t="s">
        <v>318</v>
      </c>
    </row>
    <row r="124" spans="2:12" s="23" customFormat="1" ht="14.1" customHeight="1" x14ac:dyDescent="0.25">
      <c r="B124" s="62">
        <v>1</v>
      </c>
      <c r="C124" s="63" t="s">
        <v>319</v>
      </c>
      <c r="D124" s="64"/>
      <c r="E124" s="70" t="s">
        <v>320</v>
      </c>
      <c r="F124" s="67"/>
      <c r="G124" s="67"/>
      <c r="H124" s="59" t="s">
        <v>43</v>
      </c>
      <c r="I124" s="68" t="s">
        <v>74</v>
      </c>
      <c r="J124" s="69">
        <v>2</v>
      </c>
      <c r="K124" s="60"/>
      <c r="L124" s="61" t="s">
        <v>321</v>
      </c>
    </row>
    <row r="125" spans="2:12" s="23" customFormat="1" ht="14.1" customHeight="1" x14ac:dyDescent="0.25">
      <c r="B125" s="62">
        <v>1</v>
      </c>
      <c r="C125" s="63" t="s">
        <v>322</v>
      </c>
      <c r="D125" s="64"/>
      <c r="E125" s="70" t="s">
        <v>323</v>
      </c>
      <c r="F125" s="67"/>
      <c r="G125" s="67"/>
      <c r="H125" s="59" t="s">
        <v>43</v>
      </c>
      <c r="I125" s="68" t="s">
        <v>74</v>
      </c>
      <c r="J125" s="69">
        <v>2</v>
      </c>
      <c r="K125" s="60"/>
      <c r="L125" s="61" t="s">
        <v>324</v>
      </c>
    </row>
    <row r="126" spans="2:12" s="23" customFormat="1" ht="14.1" customHeight="1" x14ac:dyDescent="0.25">
      <c r="B126" s="62">
        <v>1</v>
      </c>
      <c r="C126" s="63" t="s">
        <v>325</v>
      </c>
      <c r="D126" s="64"/>
      <c r="E126" s="70" t="s">
        <v>326</v>
      </c>
      <c r="F126" s="67"/>
      <c r="G126" s="67"/>
      <c r="H126" s="59" t="s">
        <v>43</v>
      </c>
      <c r="I126" s="68" t="s">
        <v>273</v>
      </c>
      <c r="J126" s="60"/>
      <c r="K126" s="60"/>
      <c r="L126" s="61" t="s">
        <v>327</v>
      </c>
    </row>
    <row r="127" spans="2:12" s="23" customFormat="1" ht="14.1" customHeight="1" x14ac:dyDescent="0.25">
      <c r="B127" s="62">
        <v>1</v>
      </c>
      <c r="C127" s="148" t="s">
        <v>328</v>
      </c>
      <c r="D127" s="64"/>
      <c r="E127" s="84" t="s">
        <v>329</v>
      </c>
      <c r="F127" s="67"/>
      <c r="G127" s="149"/>
      <c r="H127" s="59" t="s">
        <v>43</v>
      </c>
      <c r="I127" s="60"/>
      <c r="J127" s="60"/>
      <c r="K127" s="60"/>
      <c r="L127" s="61" t="s">
        <v>330</v>
      </c>
    </row>
    <row r="128" spans="2:12" s="23" customFormat="1" ht="14.1" customHeight="1" x14ac:dyDescent="0.25">
      <c r="B128" s="88">
        <v>1</v>
      </c>
      <c r="C128" s="150" t="s">
        <v>331</v>
      </c>
      <c r="D128" s="64"/>
      <c r="E128" s="151"/>
      <c r="F128" s="152" t="s">
        <v>332</v>
      </c>
      <c r="G128" s="153"/>
      <c r="H128" s="59" t="s">
        <v>43</v>
      </c>
      <c r="I128" s="69" t="s">
        <v>20</v>
      </c>
      <c r="J128" s="69">
        <v>32</v>
      </c>
      <c r="K128" s="60"/>
      <c r="L128" s="61" t="s">
        <v>333</v>
      </c>
    </row>
    <row r="129" spans="2:12" s="23" customFormat="1" ht="14.1" customHeight="1" x14ac:dyDescent="0.25">
      <c r="B129" s="88" t="s">
        <v>127</v>
      </c>
      <c r="C129" s="150" t="s">
        <v>334</v>
      </c>
      <c r="D129" s="64"/>
      <c r="E129" s="154"/>
      <c r="F129" s="92" t="s">
        <v>335</v>
      </c>
      <c r="G129" s="155"/>
      <c r="H129" s="59" t="s">
        <v>43</v>
      </c>
      <c r="I129" s="69" t="s">
        <v>20</v>
      </c>
      <c r="J129" s="69">
        <v>32</v>
      </c>
      <c r="K129" s="60"/>
      <c r="L129" s="61" t="s">
        <v>336</v>
      </c>
    </row>
    <row r="130" spans="2:12" s="23" customFormat="1" ht="14.1" customHeight="1" x14ac:dyDescent="0.25">
      <c r="B130" s="62">
        <v>1</v>
      </c>
      <c r="C130" s="148" t="s">
        <v>337</v>
      </c>
      <c r="D130" s="64"/>
      <c r="E130" s="84" t="s">
        <v>338</v>
      </c>
      <c r="F130" s="67"/>
      <c r="G130" s="149"/>
      <c r="H130" s="59" t="s">
        <v>16</v>
      </c>
      <c r="I130" s="60"/>
      <c r="J130" s="60"/>
      <c r="K130" s="60"/>
      <c r="L130" s="61" t="s">
        <v>339</v>
      </c>
    </row>
    <row r="131" spans="2:12" s="23" customFormat="1" ht="14.1" customHeight="1" x14ac:dyDescent="0.25">
      <c r="B131" s="88">
        <v>1</v>
      </c>
      <c r="C131" s="150" t="s">
        <v>340</v>
      </c>
      <c r="D131" s="64"/>
      <c r="E131" s="151"/>
      <c r="F131" s="152" t="s">
        <v>341</v>
      </c>
      <c r="G131" s="155"/>
      <c r="H131" s="59" t="s">
        <v>16</v>
      </c>
      <c r="I131" s="69" t="s">
        <v>273</v>
      </c>
      <c r="J131" s="101"/>
      <c r="K131" s="60"/>
      <c r="L131" s="61" t="s">
        <v>342</v>
      </c>
    </row>
    <row r="132" spans="2:12" s="23" customFormat="1" ht="14.1" customHeight="1" x14ac:dyDescent="0.25">
      <c r="B132" s="88">
        <v>1</v>
      </c>
      <c r="C132" s="150" t="s">
        <v>343</v>
      </c>
      <c r="D132" s="64"/>
      <c r="E132" s="151"/>
      <c r="F132" s="152" t="s">
        <v>344</v>
      </c>
      <c r="G132" s="155"/>
      <c r="H132" s="59" t="s">
        <v>43</v>
      </c>
      <c r="I132" s="68" t="s">
        <v>30</v>
      </c>
      <c r="J132" s="69">
        <v>9</v>
      </c>
      <c r="K132" s="60"/>
      <c r="L132" s="61" t="s">
        <v>345</v>
      </c>
    </row>
    <row r="133" spans="2:12" s="23" customFormat="1" ht="14.1" customHeight="1" x14ac:dyDescent="0.25">
      <c r="B133" s="88" t="s">
        <v>127</v>
      </c>
      <c r="C133" s="150" t="s">
        <v>346</v>
      </c>
      <c r="D133" s="64"/>
      <c r="E133" s="151"/>
      <c r="F133" s="152" t="s">
        <v>347</v>
      </c>
      <c r="G133" s="155"/>
      <c r="H133" s="119" t="s">
        <v>43</v>
      </c>
      <c r="I133" s="69" t="s">
        <v>20</v>
      </c>
      <c r="J133" s="156">
        <v>50</v>
      </c>
      <c r="K133" s="60"/>
      <c r="L133" s="80" t="s">
        <v>348</v>
      </c>
    </row>
    <row r="134" spans="2:12" s="23" customFormat="1" ht="14.1" customHeight="1" x14ac:dyDescent="0.25">
      <c r="B134" s="55" t="s">
        <v>127</v>
      </c>
      <c r="C134" s="157" t="s">
        <v>349</v>
      </c>
      <c r="D134" s="57" t="s">
        <v>350</v>
      </c>
      <c r="E134" s="58"/>
      <c r="F134" s="58"/>
      <c r="G134" s="58"/>
      <c r="H134" s="59" t="s">
        <v>16</v>
      </c>
      <c r="I134" s="107"/>
      <c r="J134" s="60"/>
      <c r="K134" s="60"/>
      <c r="L134" s="61" t="s">
        <v>351</v>
      </c>
    </row>
    <row r="135" spans="2:12" s="23" customFormat="1" ht="14.1" customHeight="1" x14ac:dyDescent="0.25">
      <c r="B135" s="62">
        <v>1</v>
      </c>
      <c r="C135" s="148" t="s">
        <v>352</v>
      </c>
      <c r="D135" s="158"/>
      <c r="E135" s="70" t="s">
        <v>353</v>
      </c>
      <c r="F135" s="67"/>
      <c r="G135" s="67"/>
      <c r="H135" s="59" t="s">
        <v>16</v>
      </c>
      <c r="I135" s="68" t="s">
        <v>20</v>
      </c>
      <c r="J135" s="72">
        <v>32</v>
      </c>
      <c r="K135" s="60"/>
      <c r="L135" s="61" t="s">
        <v>354</v>
      </c>
    </row>
    <row r="136" spans="2:12" s="23" customFormat="1" ht="14.1" customHeight="1" x14ac:dyDescent="0.25">
      <c r="B136" s="62">
        <v>1</v>
      </c>
      <c r="C136" s="148" t="s">
        <v>355</v>
      </c>
      <c r="D136" s="64"/>
      <c r="E136" s="70" t="s">
        <v>356</v>
      </c>
      <c r="F136" s="67"/>
      <c r="G136" s="67"/>
      <c r="H136" s="59" t="s">
        <v>16</v>
      </c>
      <c r="I136" s="68" t="s">
        <v>74</v>
      </c>
      <c r="J136" s="72">
        <v>4</v>
      </c>
      <c r="K136" s="60"/>
      <c r="L136" s="61" t="s">
        <v>357</v>
      </c>
    </row>
    <row r="137" spans="2:12" s="23" customFormat="1" ht="14.1" customHeight="1" x14ac:dyDescent="0.25">
      <c r="B137" s="62">
        <v>1</v>
      </c>
      <c r="C137" s="148" t="s">
        <v>358</v>
      </c>
      <c r="D137" s="64"/>
      <c r="E137" s="70" t="s">
        <v>33</v>
      </c>
      <c r="F137" s="67"/>
      <c r="G137" s="67"/>
      <c r="H137" s="59" t="s">
        <v>16</v>
      </c>
      <c r="I137" s="68" t="s">
        <v>30</v>
      </c>
      <c r="J137" s="69">
        <v>1024</v>
      </c>
      <c r="K137" s="60"/>
      <c r="L137" s="61" t="s">
        <v>359</v>
      </c>
    </row>
    <row r="138" spans="2:12" s="23" customFormat="1" ht="14.1" customHeight="1" x14ac:dyDescent="0.25">
      <c r="B138" s="62">
        <v>1</v>
      </c>
      <c r="C138" s="148" t="s">
        <v>360</v>
      </c>
      <c r="D138" s="64"/>
      <c r="E138" s="70" t="s">
        <v>361</v>
      </c>
      <c r="F138" s="67"/>
      <c r="G138" s="67"/>
      <c r="H138" s="59" t="s">
        <v>16</v>
      </c>
      <c r="I138" s="68" t="s">
        <v>41</v>
      </c>
      <c r="J138" s="60"/>
      <c r="K138" s="60"/>
      <c r="L138" s="61" t="s">
        <v>362</v>
      </c>
    </row>
    <row r="139" spans="2:12" s="23" customFormat="1" ht="14.1" customHeight="1" x14ac:dyDescent="0.25">
      <c r="B139" s="62">
        <v>1</v>
      </c>
      <c r="C139" s="148" t="s">
        <v>1482</v>
      </c>
      <c r="D139" s="64"/>
      <c r="E139" s="83" t="s">
        <v>1481</v>
      </c>
      <c r="F139" s="84"/>
      <c r="G139" s="84"/>
      <c r="H139" s="59" t="s">
        <v>16</v>
      </c>
      <c r="I139" s="68" t="s">
        <v>273</v>
      </c>
      <c r="J139" s="60"/>
      <c r="K139" s="60"/>
      <c r="L139" s="61" t="s">
        <v>1528</v>
      </c>
    </row>
    <row r="140" spans="2:12" s="23" customFormat="1" ht="14.1" customHeight="1" x14ac:dyDescent="0.25">
      <c r="B140" s="62">
        <v>1</v>
      </c>
      <c r="C140" s="148" t="s">
        <v>363</v>
      </c>
      <c r="D140" s="64"/>
      <c r="E140" s="83" t="s">
        <v>364</v>
      </c>
      <c r="F140" s="84"/>
      <c r="G140" s="84"/>
      <c r="H140" s="59" t="s">
        <v>43</v>
      </c>
      <c r="I140" s="60"/>
      <c r="J140" s="60"/>
      <c r="K140" s="60"/>
      <c r="L140" s="61" t="s">
        <v>365</v>
      </c>
    </row>
    <row r="141" spans="2:12" s="23" customFormat="1" ht="14.1" customHeight="1" x14ac:dyDescent="0.25">
      <c r="B141" s="88">
        <v>1</v>
      </c>
      <c r="C141" s="89" t="s">
        <v>170</v>
      </c>
      <c r="D141" s="64"/>
      <c r="E141" s="133"/>
      <c r="F141" s="112" t="s">
        <v>171</v>
      </c>
      <c r="G141" s="120"/>
      <c r="H141" s="59" t="s">
        <v>16</v>
      </c>
      <c r="I141" s="68" t="s">
        <v>37</v>
      </c>
      <c r="J141" s="60"/>
      <c r="K141" s="129" t="str">
        <f xml:space="preserve"> 'Liste Enumération'!F82</f>
        <v>Travaux; Services; Fournitures</v>
      </c>
      <c r="L141" s="61" t="s">
        <v>172</v>
      </c>
    </row>
    <row r="142" spans="2:12" s="23" customFormat="1" ht="14.1" customHeight="1" x14ac:dyDescent="0.25">
      <c r="B142" s="88" t="s">
        <v>127</v>
      </c>
      <c r="C142" s="89" t="s">
        <v>173</v>
      </c>
      <c r="D142" s="64"/>
      <c r="E142" s="133"/>
      <c r="F142" s="159" t="s">
        <v>174</v>
      </c>
      <c r="G142" s="111"/>
      <c r="H142" s="59" t="s">
        <v>43</v>
      </c>
      <c r="I142" s="68" t="s">
        <v>37</v>
      </c>
      <c r="J142" s="60"/>
      <c r="K142" s="129" t="str">
        <f xml:space="preserve"> 'Liste Enumération'!F82</f>
        <v>Travaux; Services; Fournitures</v>
      </c>
      <c r="L142" s="61" t="s">
        <v>175</v>
      </c>
    </row>
    <row r="143" spans="2:12" s="23" customFormat="1" ht="14.1" customHeight="1" x14ac:dyDescent="0.25">
      <c r="B143" s="88">
        <v>1</v>
      </c>
      <c r="C143" s="89" t="s">
        <v>176</v>
      </c>
      <c r="D143" s="64"/>
      <c r="E143" s="160"/>
      <c r="F143" s="120" t="s">
        <v>177</v>
      </c>
      <c r="G143" s="112"/>
      <c r="H143" s="59" t="s">
        <v>16</v>
      </c>
      <c r="I143" s="68" t="s">
        <v>37</v>
      </c>
      <c r="J143" s="60"/>
      <c r="K143" s="129" t="str">
        <f>'Liste Enumération'!F86</f>
        <v>Non utilisé; Usage possible; Usage certain</v>
      </c>
      <c r="L143" s="61" t="s">
        <v>178</v>
      </c>
    </row>
    <row r="144" spans="2:12" s="23" customFormat="1" ht="14.1" customHeight="1" x14ac:dyDescent="0.25">
      <c r="B144" s="88">
        <v>1</v>
      </c>
      <c r="C144" s="89" t="s">
        <v>179</v>
      </c>
      <c r="D144" s="64"/>
      <c r="E144" s="160"/>
      <c r="F144" s="120" t="s">
        <v>180</v>
      </c>
      <c r="G144" s="112"/>
      <c r="H144" s="59" t="s">
        <v>43</v>
      </c>
      <c r="I144" s="72" t="s">
        <v>58</v>
      </c>
      <c r="J144" s="81" t="s">
        <v>59</v>
      </c>
      <c r="K144" s="60"/>
      <c r="L144" s="61" t="s">
        <v>181</v>
      </c>
    </row>
    <row r="145" spans="2:12" s="23" customFormat="1" ht="14.1" customHeight="1" x14ac:dyDescent="0.25">
      <c r="B145" s="88">
        <v>1</v>
      </c>
      <c r="C145" s="89" t="s">
        <v>182</v>
      </c>
      <c r="D145" s="64"/>
      <c r="E145" s="133"/>
      <c r="F145" s="132" t="s">
        <v>183</v>
      </c>
      <c r="G145" s="131"/>
      <c r="H145" s="59" t="s">
        <v>16</v>
      </c>
      <c r="I145" s="68" t="s">
        <v>58</v>
      </c>
      <c r="J145" s="81" t="s">
        <v>59</v>
      </c>
      <c r="K145" s="60"/>
      <c r="L145" s="61" t="s">
        <v>184</v>
      </c>
    </row>
    <row r="146" spans="2:12" s="23" customFormat="1" ht="14.45" customHeight="1" x14ac:dyDescent="0.25">
      <c r="B146" s="88">
        <v>1</v>
      </c>
      <c r="C146" s="89" t="s">
        <v>185</v>
      </c>
      <c r="D146" s="64"/>
      <c r="E146" s="133"/>
      <c r="F146" s="112" t="s">
        <v>186</v>
      </c>
      <c r="G146" s="120"/>
      <c r="H146" s="59" t="s">
        <v>43</v>
      </c>
      <c r="I146" s="68" t="s">
        <v>74</v>
      </c>
      <c r="J146" s="69">
        <v>4</v>
      </c>
      <c r="K146" s="60"/>
      <c r="L146" s="61" t="s">
        <v>187</v>
      </c>
    </row>
    <row r="147" spans="2:12" s="23" customFormat="1" ht="14.1" customHeight="1" x14ac:dyDescent="0.25">
      <c r="B147" s="88">
        <v>1</v>
      </c>
      <c r="C147" s="89" t="s">
        <v>188</v>
      </c>
      <c r="D147" s="64"/>
      <c r="E147" s="133"/>
      <c r="F147" s="112" t="s">
        <v>189</v>
      </c>
      <c r="G147" s="120"/>
      <c r="H147" s="59" t="s">
        <v>43</v>
      </c>
      <c r="I147" s="68" t="s">
        <v>58</v>
      </c>
      <c r="J147" s="81" t="s">
        <v>59</v>
      </c>
      <c r="K147" s="60"/>
      <c r="L147" s="61" t="s">
        <v>190</v>
      </c>
    </row>
    <row r="148" spans="2:12" s="23" customFormat="1" ht="14.1" customHeight="1" x14ac:dyDescent="0.25">
      <c r="B148" s="88">
        <v>1</v>
      </c>
      <c r="C148" s="89" t="s">
        <v>191</v>
      </c>
      <c r="D148" s="64"/>
      <c r="E148" s="133"/>
      <c r="F148" s="112" t="s">
        <v>192</v>
      </c>
      <c r="G148" s="120"/>
      <c r="H148" s="59" t="s">
        <v>43</v>
      </c>
      <c r="I148" s="68" t="s">
        <v>58</v>
      </c>
      <c r="J148" s="81" t="s">
        <v>59</v>
      </c>
      <c r="K148" s="60"/>
      <c r="L148" s="61" t="s">
        <v>193</v>
      </c>
    </row>
    <row r="149" spans="2:12" s="23" customFormat="1" ht="14.1" customHeight="1" x14ac:dyDescent="0.25">
      <c r="B149" s="88" t="s">
        <v>127</v>
      </c>
      <c r="C149" s="89" t="s">
        <v>194</v>
      </c>
      <c r="D149" s="64"/>
      <c r="E149" s="133"/>
      <c r="F149" s="100" t="s">
        <v>195</v>
      </c>
      <c r="G149" s="100"/>
      <c r="H149" s="59" t="s">
        <v>16</v>
      </c>
      <c r="I149" s="60"/>
      <c r="J149" s="60"/>
      <c r="K149" s="130"/>
      <c r="L149" s="61" t="s">
        <v>196</v>
      </c>
    </row>
    <row r="150" spans="2:12" s="23" customFormat="1" ht="14.1" customHeight="1" x14ac:dyDescent="0.25">
      <c r="B150" s="93">
        <v>1</v>
      </c>
      <c r="C150" s="81" t="s">
        <v>197</v>
      </c>
      <c r="D150" s="64"/>
      <c r="E150" s="133"/>
      <c r="F150" s="161"/>
      <c r="G150" s="96" t="s">
        <v>198</v>
      </c>
      <c r="H150" s="59" t="s">
        <v>16</v>
      </c>
      <c r="I150" s="68" t="s">
        <v>37</v>
      </c>
      <c r="J150" s="60"/>
      <c r="K150" s="71" t="str">
        <f xml:space="preserve"> 'Liste Enumération'!F166</f>
        <v>Code postal; Code commune; Code arrondissement; Code canton; Code département; Code région; Code pays</v>
      </c>
      <c r="L150" s="61" t="s">
        <v>199</v>
      </c>
    </row>
    <row r="151" spans="2:12" s="23" customFormat="1" ht="14.1" customHeight="1" x14ac:dyDescent="0.25">
      <c r="B151" s="93">
        <v>1</v>
      </c>
      <c r="C151" s="81" t="s">
        <v>200</v>
      </c>
      <c r="D151" s="64"/>
      <c r="E151" s="133"/>
      <c r="F151" s="161"/>
      <c r="G151" s="96" t="s">
        <v>201</v>
      </c>
      <c r="H151" s="59" t="s">
        <v>16</v>
      </c>
      <c r="I151" s="68" t="s">
        <v>30</v>
      </c>
      <c r="J151" s="69">
        <v>5</v>
      </c>
      <c r="K151" s="130" t="s">
        <v>296</v>
      </c>
      <c r="L151" s="61" t="s">
        <v>366</v>
      </c>
    </row>
    <row r="152" spans="2:12" s="23" customFormat="1" ht="14.1" customHeight="1" x14ac:dyDescent="0.25">
      <c r="B152" s="93">
        <v>1</v>
      </c>
      <c r="C152" s="81" t="s">
        <v>203</v>
      </c>
      <c r="D152" s="64"/>
      <c r="E152" s="133"/>
      <c r="F152" s="161"/>
      <c r="G152" s="98" t="s">
        <v>367</v>
      </c>
      <c r="H152" s="59" t="s">
        <v>16</v>
      </c>
      <c r="I152" s="68" t="s">
        <v>30</v>
      </c>
      <c r="J152" s="69">
        <v>100</v>
      </c>
      <c r="K152" s="60"/>
      <c r="L152" s="61" t="s">
        <v>205</v>
      </c>
    </row>
    <row r="153" spans="2:12" s="23" customFormat="1" ht="14.1" customHeight="1" x14ac:dyDescent="0.25">
      <c r="B153" s="93">
        <v>1</v>
      </c>
      <c r="C153" s="81" t="s">
        <v>206</v>
      </c>
      <c r="D153" s="64"/>
      <c r="E153" s="133"/>
      <c r="F153" s="132"/>
      <c r="G153" s="162" t="s">
        <v>95</v>
      </c>
      <c r="H153" s="59" t="s">
        <v>43</v>
      </c>
      <c r="I153" s="68" t="s">
        <v>41</v>
      </c>
      <c r="J153" s="101"/>
      <c r="K153" s="60"/>
      <c r="L153" s="61" t="s">
        <v>207</v>
      </c>
    </row>
    <row r="154" spans="2:12" s="23" customFormat="1" ht="14.1" customHeight="1" x14ac:dyDescent="0.25">
      <c r="B154" s="88">
        <v>1</v>
      </c>
      <c r="C154" s="89" t="s">
        <v>208</v>
      </c>
      <c r="D154" s="64"/>
      <c r="E154" s="133"/>
      <c r="F154" s="132" t="s">
        <v>209</v>
      </c>
      <c r="G154" s="131"/>
      <c r="H154" s="59" t="s">
        <v>16</v>
      </c>
      <c r="I154" s="68" t="s">
        <v>37</v>
      </c>
      <c r="J154" s="69">
        <v>8</v>
      </c>
      <c r="K154" s="136" t="s">
        <v>210</v>
      </c>
      <c r="L154" s="61" t="s">
        <v>211</v>
      </c>
    </row>
    <row r="155" spans="2:12" s="23" customFormat="1" ht="14.1" customHeight="1" x14ac:dyDescent="0.25">
      <c r="B155" s="88" t="s">
        <v>127</v>
      </c>
      <c r="C155" s="89" t="s">
        <v>212</v>
      </c>
      <c r="D155" s="64"/>
      <c r="E155" s="133"/>
      <c r="F155" s="112" t="s">
        <v>213</v>
      </c>
      <c r="G155" s="120"/>
      <c r="H155" s="59" t="s">
        <v>43</v>
      </c>
      <c r="I155" s="68" t="s">
        <v>37</v>
      </c>
      <c r="J155" s="69">
        <v>8</v>
      </c>
      <c r="K155" s="137" t="s">
        <v>210</v>
      </c>
      <c r="L155" s="61" t="s">
        <v>211</v>
      </c>
    </row>
    <row r="156" spans="2:12" s="23" customFormat="1" ht="14.1" customHeight="1" x14ac:dyDescent="0.25">
      <c r="B156" s="88">
        <v>1</v>
      </c>
      <c r="C156" s="89" t="s">
        <v>214</v>
      </c>
      <c r="D156" s="64"/>
      <c r="E156" s="133"/>
      <c r="F156" s="450" t="s">
        <v>215</v>
      </c>
      <c r="G156" s="451"/>
      <c r="H156" s="77" t="s">
        <v>43</v>
      </c>
      <c r="I156" s="78" t="s">
        <v>37</v>
      </c>
      <c r="J156" s="60"/>
      <c r="K156" s="71" t="str">
        <f>'Liste Enumération'!F31</f>
        <v>Entreprises adaptées (EA);Etablissements et services d’aide par le travail (ESAT) ou structures équivalentes;Structures d’insertion par l’activité économique (SIAE) ou structures équivalentes;Entreprises de l’économie sociale et solidaire (EESS) ou structures équivalentes</v>
      </c>
      <c r="L156" s="80" t="s">
        <v>216</v>
      </c>
    </row>
    <row r="157" spans="2:12" s="23" customFormat="1" ht="14.1" customHeight="1" x14ac:dyDescent="0.25">
      <c r="B157" s="88">
        <v>1</v>
      </c>
      <c r="C157" s="89" t="s">
        <v>1435</v>
      </c>
      <c r="D157" s="64"/>
      <c r="E157" s="133"/>
      <c r="F157" s="450" t="s">
        <v>1434</v>
      </c>
      <c r="G157" s="451"/>
      <c r="H157" s="77" t="s">
        <v>43</v>
      </c>
      <c r="I157" s="78" t="s">
        <v>37</v>
      </c>
      <c r="J157" s="60"/>
      <c r="K157" s="71" t="str">
        <f>'Liste Enumération'!F329</f>
        <v>Géomètres; Architectes; Marché de services juridiques; Transport public; Assurances; Agences de voyage; Entreprises innovantes; Autres</v>
      </c>
      <c r="L157" s="80" t="s">
        <v>1443</v>
      </c>
    </row>
    <row r="158" spans="2:12" s="23" customFormat="1" ht="14.1" customHeight="1" x14ac:dyDescent="0.25">
      <c r="B158" s="88" t="s">
        <v>127</v>
      </c>
      <c r="C158" s="89" t="s">
        <v>217</v>
      </c>
      <c r="D158" s="64"/>
      <c r="E158" s="133"/>
      <c r="F158" s="100" t="s">
        <v>218</v>
      </c>
      <c r="G158" s="100"/>
      <c r="H158" s="59" t="s">
        <v>43</v>
      </c>
      <c r="I158" s="60"/>
      <c r="J158" s="60"/>
      <c r="K158" s="60"/>
      <c r="L158" s="61" t="s">
        <v>219</v>
      </c>
    </row>
    <row r="159" spans="2:12" s="23" customFormat="1" ht="14.1" customHeight="1" x14ac:dyDescent="0.25">
      <c r="B159" s="93">
        <v>1</v>
      </c>
      <c r="C159" s="81" t="s">
        <v>220</v>
      </c>
      <c r="D159" s="64"/>
      <c r="E159" s="133"/>
      <c r="F159" s="161"/>
      <c r="G159" s="96" t="s">
        <v>221</v>
      </c>
      <c r="H159" s="59" t="s">
        <v>16</v>
      </c>
      <c r="I159" s="68" t="s">
        <v>37</v>
      </c>
      <c r="J159" s="60"/>
      <c r="K159" s="71" t="str">
        <f>'Liste Enumération'!F36</f>
        <v xml:space="preserve">Accord-cadre; Système d'acquisition dynamique; Catalogue électronique; Système de qualification; Concours; Enchères électroniques; </v>
      </c>
      <c r="L159" s="61" t="s">
        <v>222</v>
      </c>
    </row>
    <row r="160" spans="2:12" s="23" customFormat="1" ht="14.1" customHeight="1" x14ac:dyDescent="0.25">
      <c r="B160" s="93">
        <v>1</v>
      </c>
      <c r="C160" s="81" t="s">
        <v>223</v>
      </c>
      <c r="D160" s="64"/>
      <c r="E160" s="133"/>
      <c r="F160" s="161"/>
      <c r="G160" s="96" t="s">
        <v>224</v>
      </c>
      <c r="H160" s="59" t="s">
        <v>43</v>
      </c>
      <c r="I160" s="68" t="s">
        <v>41</v>
      </c>
      <c r="J160" s="60"/>
      <c r="K160" s="60"/>
      <c r="L160" s="61" t="s">
        <v>225</v>
      </c>
    </row>
    <row r="161" spans="2:12" s="23" customFormat="1" ht="14.1" customHeight="1" x14ac:dyDescent="0.25">
      <c r="B161" s="88" t="s">
        <v>127</v>
      </c>
      <c r="C161" s="89" t="s">
        <v>226</v>
      </c>
      <c r="D161" s="64"/>
      <c r="E161" s="133"/>
      <c r="F161" s="100" t="s">
        <v>227</v>
      </c>
      <c r="G161" s="100"/>
      <c r="H161" s="59" t="s">
        <v>43</v>
      </c>
      <c r="I161" s="140"/>
      <c r="J161" s="60"/>
      <c r="K161" s="60"/>
      <c r="L161" s="61" t="s">
        <v>228</v>
      </c>
    </row>
    <row r="162" spans="2:12" s="23" customFormat="1" ht="14.1" customHeight="1" x14ac:dyDescent="0.25">
      <c r="B162" s="93">
        <v>1</v>
      </c>
      <c r="C162" s="81" t="s">
        <v>229</v>
      </c>
      <c r="D162" s="64"/>
      <c r="E162" s="133"/>
      <c r="F162" s="161"/>
      <c r="G162" s="96" t="s">
        <v>230</v>
      </c>
      <c r="H162" s="59" t="s">
        <v>43</v>
      </c>
      <c r="I162" s="68" t="s">
        <v>37</v>
      </c>
      <c r="J162" s="60"/>
      <c r="K162" s="71" t="str">
        <f xml:space="preserve"> 'Liste Enumération'!F90</f>
        <v>Considération sociale; Considération environnementale</v>
      </c>
      <c r="L162" s="61" t="s">
        <v>231</v>
      </c>
    </row>
    <row r="163" spans="2:12" s="23" customFormat="1" ht="14.1" customHeight="1" x14ac:dyDescent="0.25">
      <c r="B163" s="93">
        <v>1</v>
      </c>
      <c r="C163" s="81" t="s">
        <v>232</v>
      </c>
      <c r="D163" s="64"/>
      <c r="E163" s="133"/>
      <c r="F163" s="161"/>
      <c r="G163" s="96" t="s">
        <v>233</v>
      </c>
      <c r="H163" s="59" t="s">
        <v>43</v>
      </c>
      <c r="I163" s="68" t="s">
        <v>37</v>
      </c>
      <c r="J163" s="60"/>
      <c r="K163" s="71" t="str">
        <f>'Liste Enumération'!F93</f>
        <v>Condition d'exécution; Spécification technique; Critère d'attribution; Insertion;</v>
      </c>
      <c r="L163" s="61" t="s">
        <v>234</v>
      </c>
    </row>
    <row r="164" spans="2:12" s="23" customFormat="1" ht="14.1" customHeight="1" x14ac:dyDescent="0.25">
      <c r="B164" s="93" t="s">
        <v>127</v>
      </c>
      <c r="C164" s="81" t="s">
        <v>235</v>
      </c>
      <c r="D164" s="64"/>
      <c r="E164" s="133"/>
      <c r="F164" s="161"/>
      <c r="G164" s="98" t="s">
        <v>236</v>
      </c>
      <c r="H164" s="59" t="s">
        <v>43</v>
      </c>
      <c r="I164" s="68" t="s">
        <v>37</v>
      </c>
      <c r="J164" s="60"/>
      <c r="K164" s="71" t="str">
        <f>'Liste Enumération'!F98</f>
        <v>Insertion par l'activité économique;Clause sociale de formation sous statut scolaire;Lutte contre les discriminations;Commerce équitable;Achats éthiques, traçabilité sociale des services/fournitures, etc.;Autres(s) clause(s) sociale(s)</v>
      </c>
      <c r="L164" s="61" t="s">
        <v>237</v>
      </c>
    </row>
    <row r="165" spans="2:12" s="23" customFormat="1" ht="14.1" customHeight="1" x14ac:dyDescent="0.25">
      <c r="B165" s="88" t="s">
        <v>127</v>
      </c>
      <c r="C165" s="89" t="s">
        <v>238</v>
      </c>
      <c r="D165" s="64"/>
      <c r="E165" s="133"/>
      <c r="F165" s="100" t="s">
        <v>239</v>
      </c>
      <c r="G165" s="100"/>
      <c r="H165" s="59" t="s">
        <v>43</v>
      </c>
      <c r="I165" s="60"/>
      <c r="J165" s="60"/>
      <c r="K165" s="60"/>
      <c r="L165" s="61" t="s">
        <v>368</v>
      </c>
    </row>
    <row r="166" spans="2:12" s="23" customFormat="1" ht="14.1" customHeight="1" x14ac:dyDescent="0.25">
      <c r="B166" s="93">
        <v>1</v>
      </c>
      <c r="C166" s="81" t="s">
        <v>241</v>
      </c>
      <c r="D166" s="64"/>
      <c r="E166" s="133"/>
      <c r="F166" s="161"/>
      <c r="G166" s="96" t="s">
        <v>242</v>
      </c>
      <c r="H166" s="59" t="s">
        <v>43</v>
      </c>
      <c r="I166" s="68" t="s">
        <v>37</v>
      </c>
      <c r="J166" s="60"/>
      <c r="K166" s="142" t="str">
        <f>'Liste Enumération'!F43</f>
        <v>Chiffrement offre; Réponse électronique; Signature électronique; Mode ouverture réponse; Enveloppe candidature; Enveloppe offre; Enveloppe anonymat; Enveloppe offre technique</v>
      </c>
      <c r="L166" s="61" t="s">
        <v>243</v>
      </c>
    </row>
    <row r="167" spans="2:12" s="23" customFormat="1" ht="14.1" customHeight="1" x14ac:dyDescent="0.25">
      <c r="B167" s="93">
        <v>1</v>
      </c>
      <c r="C167" s="81" t="s">
        <v>244</v>
      </c>
      <c r="D167" s="64"/>
      <c r="E167" s="133"/>
      <c r="F167" s="161"/>
      <c r="G167" s="96" t="s">
        <v>245</v>
      </c>
      <c r="H167" s="59" t="s">
        <v>43</v>
      </c>
      <c r="I167" s="68" t="s">
        <v>30</v>
      </c>
      <c r="J167" s="69">
        <v>64</v>
      </c>
      <c r="K167" s="60"/>
      <c r="L167" s="61" t="s">
        <v>246</v>
      </c>
    </row>
    <row r="168" spans="2:12" s="23" customFormat="1" ht="14.1" customHeight="1" x14ac:dyDescent="0.25">
      <c r="B168" s="93">
        <v>1</v>
      </c>
      <c r="C168" s="81" t="s">
        <v>247</v>
      </c>
      <c r="D168" s="64"/>
      <c r="E168" s="133"/>
      <c r="F168" s="161"/>
      <c r="G168" s="98" t="s">
        <v>248</v>
      </c>
      <c r="H168" s="59" t="s">
        <v>43</v>
      </c>
      <c r="I168" s="68" t="s">
        <v>30</v>
      </c>
      <c r="J168" s="69">
        <v>1024</v>
      </c>
      <c r="K168" s="60"/>
      <c r="L168" s="61" t="s">
        <v>249</v>
      </c>
    </row>
    <row r="169" spans="2:12" s="23" customFormat="1" ht="14.1" customHeight="1" x14ac:dyDescent="0.25">
      <c r="B169" s="88" t="s">
        <v>127</v>
      </c>
      <c r="C169" s="89" t="s">
        <v>250</v>
      </c>
      <c r="D169" s="64"/>
      <c r="E169" s="133"/>
      <c r="F169" s="100" t="s">
        <v>251</v>
      </c>
      <c r="G169" s="100"/>
      <c r="H169" s="59" t="s">
        <v>43</v>
      </c>
      <c r="I169" s="60"/>
      <c r="J169" s="60"/>
      <c r="K169" s="60"/>
      <c r="L169" s="61" t="s">
        <v>252</v>
      </c>
    </row>
    <row r="170" spans="2:12" s="23" customFormat="1" ht="14.1" customHeight="1" x14ac:dyDescent="0.25">
      <c r="B170" s="93">
        <v>1</v>
      </c>
      <c r="C170" s="81" t="s">
        <v>253</v>
      </c>
      <c r="D170" s="64"/>
      <c r="E170" s="94"/>
      <c r="F170" s="161"/>
      <c r="G170" s="96" t="s">
        <v>254</v>
      </c>
      <c r="H170" s="59" t="s">
        <v>43</v>
      </c>
      <c r="I170" s="68" t="s">
        <v>37</v>
      </c>
      <c r="J170" s="60"/>
      <c r="K170" s="142" t="str">
        <f>'Liste Enumération'!F52</f>
        <v>Groupement opérateurs économiques; Bourse Cotraitance Inscription; Justificatifs à produire; Visite obligatoire; Langue; Devise; Unité mesure durée; Droit applicable (UE); Variantes; Critères objectifs de limitation des candidats; Tribunal de recours​</v>
      </c>
      <c r="L170" s="61" t="s">
        <v>255</v>
      </c>
    </row>
    <row r="171" spans="2:12" s="23" customFormat="1" ht="14.1" customHeight="1" x14ac:dyDescent="0.25">
      <c r="B171" s="93">
        <v>1</v>
      </c>
      <c r="C171" s="81" t="s">
        <v>256</v>
      </c>
      <c r="D171" s="64"/>
      <c r="E171" s="94"/>
      <c r="F171" s="161"/>
      <c r="G171" s="96" t="s">
        <v>257</v>
      </c>
      <c r="H171" s="59" t="s">
        <v>43</v>
      </c>
      <c r="I171" s="68" t="s">
        <v>30</v>
      </c>
      <c r="J171" s="69">
        <v>64</v>
      </c>
      <c r="K171" s="60"/>
      <c r="L171" s="61" t="s">
        <v>258</v>
      </c>
    </row>
    <row r="172" spans="2:12" s="23" customFormat="1" ht="14.1" customHeight="1" x14ac:dyDescent="0.25">
      <c r="B172" s="93">
        <v>1</v>
      </c>
      <c r="C172" s="81" t="s">
        <v>259</v>
      </c>
      <c r="D172" s="64"/>
      <c r="E172" s="94"/>
      <c r="F172" s="161"/>
      <c r="G172" s="98" t="s">
        <v>260</v>
      </c>
      <c r="H172" s="59" t="s">
        <v>43</v>
      </c>
      <c r="I172" s="68" t="s">
        <v>30</v>
      </c>
      <c r="J172" s="69">
        <v>1024</v>
      </c>
      <c r="K172" s="60"/>
      <c r="L172" s="61" t="s">
        <v>261</v>
      </c>
    </row>
    <row r="173" spans="2:12" s="23" customFormat="1" ht="14.1" customHeight="1" x14ac:dyDescent="0.25">
      <c r="B173" s="88" t="s">
        <v>127</v>
      </c>
      <c r="C173" s="89" t="s">
        <v>262</v>
      </c>
      <c r="D173" s="64"/>
      <c r="E173" s="94"/>
      <c r="F173" s="91" t="s">
        <v>263</v>
      </c>
      <c r="G173" s="100"/>
      <c r="H173" s="59" t="s">
        <v>43</v>
      </c>
      <c r="I173" s="140"/>
      <c r="J173" s="60"/>
      <c r="K173" s="60"/>
      <c r="L173" s="61" t="s">
        <v>264</v>
      </c>
    </row>
    <row r="174" spans="2:12" s="23" customFormat="1" ht="14.1" customHeight="1" x14ac:dyDescent="0.25">
      <c r="B174" s="93">
        <v>1</v>
      </c>
      <c r="C174" s="81" t="s">
        <v>265</v>
      </c>
      <c r="D174" s="64"/>
      <c r="E174" s="94"/>
      <c r="F174" s="163"/>
      <c r="G174" s="164" t="s">
        <v>266</v>
      </c>
      <c r="H174" s="59" t="s">
        <v>43</v>
      </c>
      <c r="I174" s="68" t="s">
        <v>58</v>
      </c>
      <c r="J174" s="81" t="s">
        <v>59</v>
      </c>
      <c r="K174" s="60"/>
      <c r="L174" s="61" t="s">
        <v>267</v>
      </c>
    </row>
    <row r="175" spans="2:12" s="23" customFormat="1" ht="14.1" customHeight="1" x14ac:dyDescent="0.25">
      <c r="B175" s="93">
        <v>1</v>
      </c>
      <c r="C175" s="81" t="s">
        <v>268</v>
      </c>
      <c r="D175" s="64"/>
      <c r="E175" s="160"/>
      <c r="F175" s="165"/>
      <c r="G175" s="164" t="s">
        <v>269</v>
      </c>
      <c r="H175" s="59" t="s">
        <v>43</v>
      </c>
      <c r="I175" s="68" t="s">
        <v>37</v>
      </c>
      <c r="J175" s="60"/>
      <c r="K175" s="71" t="str">
        <f>'Liste Enumération'!F105</f>
        <v>Candidature; Offre initiale; Offre intermédiaire; Offre finale</v>
      </c>
      <c r="L175" s="61" t="s">
        <v>270</v>
      </c>
    </row>
    <row r="176" spans="2:12" s="23" customFormat="1" ht="14.1" customHeight="1" x14ac:dyDescent="0.25">
      <c r="B176" s="88">
        <v>1</v>
      </c>
      <c r="C176" s="89" t="s">
        <v>271</v>
      </c>
      <c r="D176" s="64"/>
      <c r="E176" s="166"/>
      <c r="F176" s="99" t="s">
        <v>272</v>
      </c>
      <c r="G176" s="92"/>
      <c r="H176" s="59" t="s">
        <v>43</v>
      </c>
      <c r="I176" s="68" t="s">
        <v>273</v>
      </c>
      <c r="J176" s="60"/>
      <c r="K176" s="60"/>
      <c r="L176" s="61" t="s">
        <v>274</v>
      </c>
    </row>
    <row r="177" spans="2:12" s="23" customFormat="1" ht="14.1" customHeight="1" x14ac:dyDescent="0.25">
      <c r="B177" s="88">
        <v>1</v>
      </c>
      <c r="C177" s="89" t="s">
        <v>275</v>
      </c>
      <c r="D177" s="64"/>
      <c r="E177" s="166"/>
      <c r="F177" s="99" t="s">
        <v>276</v>
      </c>
      <c r="G177" s="92"/>
      <c r="H177" s="59" t="s">
        <v>43</v>
      </c>
      <c r="I177" s="68" t="s">
        <v>74</v>
      </c>
      <c r="J177" s="69">
        <v>4</v>
      </c>
      <c r="K177" s="60"/>
      <c r="L177" s="61" t="s">
        <v>277</v>
      </c>
    </row>
    <row r="178" spans="2:12" s="23" customFormat="1" ht="14.1" customHeight="1" x14ac:dyDescent="0.25">
      <c r="B178" s="88">
        <v>1</v>
      </c>
      <c r="C178" s="89" t="s">
        <v>278</v>
      </c>
      <c r="D178" s="64"/>
      <c r="E178" s="166"/>
      <c r="F178" s="99" t="s">
        <v>279</v>
      </c>
      <c r="G178" s="92"/>
      <c r="H178" s="59" t="s">
        <v>43</v>
      </c>
      <c r="I178" s="68" t="s">
        <v>30</v>
      </c>
      <c r="J178" s="69">
        <v>1024</v>
      </c>
      <c r="K178" s="60"/>
      <c r="L178" s="61" t="s">
        <v>280</v>
      </c>
    </row>
    <row r="179" spans="2:12" s="15" customFormat="1" ht="14.1" customHeight="1" x14ac:dyDescent="0.25">
      <c r="B179" s="88">
        <v>1</v>
      </c>
      <c r="C179" s="89" t="s">
        <v>680</v>
      </c>
      <c r="D179" s="64"/>
      <c r="E179" s="166"/>
      <c r="F179" s="99" t="s">
        <v>1465</v>
      </c>
      <c r="G179" s="92"/>
      <c r="H179" s="143" t="s">
        <v>43</v>
      </c>
      <c r="I179" s="114" t="s">
        <v>273</v>
      </c>
      <c r="J179" s="144"/>
      <c r="K179" s="144"/>
      <c r="L179" s="80" t="s">
        <v>1527</v>
      </c>
    </row>
    <row r="180" spans="2:12" s="23" customFormat="1" ht="14.1" customHeight="1" x14ac:dyDescent="0.25">
      <c r="B180" s="88" t="s">
        <v>127</v>
      </c>
      <c r="C180" s="89" t="s">
        <v>1424</v>
      </c>
      <c r="D180" s="64"/>
      <c r="E180" s="166"/>
      <c r="F180" s="91" t="s">
        <v>1410</v>
      </c>
      <c r="G180" s="92"/>
      <c r="H180" s="59" t="s">
        <v>43</v>
      </c>
      <c r="I180" s="101"/>
      <c r="J180" s="101"/>
      <c r="K180" s="60"/>
      <c r="L180" s="61" t="s">
        <v>1419</v>
      </c>
    </row>
    <row r="181" spans="2:12" s="23" customFormat="1" ht="14.1" customHeight="1" x14ac:dyDescent="0.25">
      <c r="B181" s="93">
        <v>1</v>
      </c>
      <c r="C181" s="81" t="s">
        <v>700</v>
      </c>
      <c r="D181" s="64"/>
      <c r="E181" s="166"/>
      <c r="F181" s="161"/>
      <c r="G181" s="96" t="s">
        <v>701</v>
      </c>
      <c r="H181" s="59" t="s">
        <v>43</v>
      </c>
      <c r="I181" s="68" t="s">
        <v>37</v>
      </c>
      <c r="J181" s="60"/>
      <c r="K181" s="71" t="str">
        <f>'Liste Enumération'!F341</f>
        <v>Sans borne; Maximum; Minimum</v>
      </c>
      <c r="L181" s="80" t="s">
        <v>1416</v>
      </c>
    </row>
    <row r="182" spans="2:12" s="23" customFormat="1" ht="14.1" customHeight="1" x14ac:dyDescent="0.25">
      <c r="B182" s="93">
        <v>1</v>
      </c>
      <c r="C182" s="81" t="s">
        <v>281</v>
      </c>
      <c r="D182" s="64"/>
      <c r="E182" s="166"/>
      <c r="F182" s="161"/>
      <c r="G182" s="96" t="s">
        <v>1413</v>
      </c>
      <c r="H182" s="59" t="s">
        <v>43</v>
      </c>
      <c r="I182" s="68" t="s">
        <v>74</v>
      </c>
      <c r="J182" s="69">
        <v>12</v>
      </c>
      <c r="K182" s="60"/>
      <c r="L182" s="61" t="s">
        <v>1417</v>
      </c>
    </row>
    <row r="183" spans="2:12" s="23" customFormat="1" ht="14.1" customHeight="1" x14ac:dyDescent="0.25">
      <c r="B183" s="93">
        <v>1</v>
      </c>
      <c r="C183" s="81" t="s">
        <v>283</v>
      </c>
      <c r="D183" s="64"/>
      <c r="E183" s="133"/>
      <c r="F183" s="161"/>
      <c r="G183" s="98" t="s">
        <v>284</v>
      </c>
      <c r="H183" s="59" t="s">
        <v>43</v>
      </c>
      <c r="I183" s="68" t="s">
        <v>30</v>
      </c>
      <c r="J183" s="69">
        <v>32</v>
      </c>
      <c r="K183" s="60"/>
      <c r="L183" s="61" t="s">
        <v>705</v>
      </c>
    </row>
    <row r="184" spans="2:12" s="23" customFormat="1" ht="14.1" customHeight="1" x14ac:dyDescent="0.25">
      <c r="B184" s="62" t="s">
        <v>127</v>
      </c>
      <c r="C184" s="63" t="s">
        <v>1425</v>
      </c>
      <c r="D184" s="64"/>
      <c r="E184" s="133"/>
      <c r="F184" s="91" t="s">
        <v>1409</v>
      </c>
      <c r="G184" s="100"/>
      <c r="H184" s="59" t="s">
        <v>43</v>
      </c>
      <c r="I184" s="101"/>
      <c r="J184" s="101"/>
      <c r="K184" s="60"/>
      <c r="L184" s="61" t="s">
        <v>1420</v>
      </c>
    </row>
    <row r="185" spans="2:12" s="23" customFormat="1" ht="14.1" customHeight="1" x14ac:dyDescent="0.25">
      <c r="B185" s="93">
        <v>1</v>
      </c>
      <c r="C185" s="81" t="s">
        <v>686</v>
      </c>
      <c r="D185" s="64"/>
      <c r="E185" s="133"/>
      <c r="F185" s="163"/>
      <c r="G185" s="164" t="s">
        <v>687</v>
      </c>
      <c r="H185" s="59" t="s">
        <v>43</v>
      </c>
      <c r="I185" s="68" t="s">
        <v>37</v>
      </c>
      <c r="J185" s="60"/>
      <c r="K185" s="71" t="str">
        <f>'Liste Enumération'!F233</f>
        <v>Sans borne; Maximum; Minimum</v>
      </c>
      <c r="L185" s="80" t="s">
        <v>1416</v>
      </c>
    </row>
    <row r="186" spans="2:12" s="23" customFormat="1" ht="14.1" customHeight="1" x14ac:dyDescent="0.25">
      <c r="B186" s="93">
        <v>1</v>
      </c>
      <c r="C186" s="81" t="s">
        <v>288</v>
      </c>
      <c r="D186" s="64"/>
      <c r="E186" s="133"/>
      <c r="F186" s="165"/>
      <c r="G186" s="164" t="s">
        <v>286</v>
      </c>
      <c r="H186" s="59" t="s">
        <v>43</v>
      </c>
      <c r="I186" s="68" t="s">
        <v>74</v>
      </c>
      <c r="J186" s="69">
        <v>12</v>
      </c>
      <c r="K186" s="60"/>
      <c r="L186" s="61" t="s">
        <v>287</v>
      </c>
    </row>
    <row r="187" spans="2:12" s="23" customFormat="1" ht="14.1" customHeight="1" x14ac:dyDescent="0.25">
      <c r="B187" s="88" t="s">
        <v>127</v>
      </c>
      <c r="C187" s="89" t="s">
        <v>1426</v>
      </c>
      <c r="D187" s="64"/>
      <c r="E187" s="133"/>
      <c r="F187" s="100" t="s">
        <v>1411</v>
      </c>
      <c r="G187" s="100"/>
      <c r="H187" s="59" t="s">
        <v>43</v>
      </c>
      <c r="I187" s="101"/>
      <c r="J187" s="101"/>
      <c r="K187" s="60"/>
      <c r="L187" s="61" t="s">
        <v>1421</v>
      </c>
    </row>
    <row r="188" spans="2:12" s="23" customFormat="1" ht="14.1" customHeight="1" x14ac:dyDescent="0.25">
      <c r="B188" s="93">
        <v>1</v>
      </c>
      <c r="C188" s="81" t="s">
        <v>700</v>
      </c>
      <c r="D188" s="64"/>
      <c r="E188" s="133"/>
      <c r="F188" s="161"/>
      <c r="G188" s="96" t="s">
        <v>701</v>
      </c>
      <c r="H188" s="59" t="s">
        <v>43</v>
      </c>
      <c r="I188" s="68" t="s">
        <v>37</v>
      </c>
      <c r="J188" s="60"/>
      <c r="K188" s="71" t="str">
        <f>'Liste Enumération'!F341</f>
        <v>Sans borne; Maximum; Minimum</v>
      </c>
      <c r="L188" s="80" t="s">
        <v>1416</v>
      </c>
    </row>
    <row r="189" spans="2:12" s="23" customFormat="1" ht="14.1" customHeight="1" x14ac:dyDescent="0.25">
      <c r="B189" s="93">
        <v>1</v>
      </c>
      <c r="C189" s="81" t="s">
        <v>1423</v>
      </c>
      <c r="D189" s="64"/>
      <c r="E189" s="160"/>
      <c r="F189" s="163"/>
      <c r="G189" s="96" t="s">
        <v>1414</v>
      </c>
      <c r="H189" s="59" t="s">
        <v>43</v>
      </c>
      <c r="I189" s="68" t="s">
        <v>74</v>
      </c>
      <c r="J189" s="69">
        <v>12</v>
      </c>
      <c r="K189" s="60"/>
      <c r="L189" s="61" t="s">
        <v>1417</v>
      </c>
    </row>
    <row r="190" spans="2:12" s="23" customFormat="1" ht="14.1" customHeight="1" x14ac:dyDescent="0.25">
      <c r="B190" s="93">
        <v>1</v>
      </c>
      <c r="C190" s="81" t="s">
        <v>283</v>
      </c>
      <c r="D190" s="64"/>
      <c r="E190" s="166"/>
      <c r="F190" s="165"/>
      <c r="G190" s="98" t="s">
        <v>284</v>
      </c>
      <c r="H190" s="59" t="s">
        <v>43</v>
      </c>
      <c r="I190" s="68" t="s">
        <v>30</v>
      </c>
      <c r="J190" s="69">
        <v>32</v>
      </c>
      <c r="K190" s="60"/>
      <c r="L190" s="61" t="s">
        <v>705</v>
      </c>
    </row>
    <row r="191" spans="2:12" s="23" customFormat="1" ht="14.1" customHeight="1" x14ac:dyDescent="0.25">
      <c r="B191" s="88" t="s">
        <v>127</v>
      </c>
      <c r="C191" s="89" t="s">
        <v>1427</v>
      </c>
      <c r="D191" s="64"/>
      <c r="E191" s="166"/>
      <c r="F191" s="91" t="s">
        <v>1412</v>
      </c>
      <c r="G191" s="100"/>
      <c r="H191" s="59" t="s">
        <v>43</v>
      </c>
      <c r="I191" s="101"/>
      <c r="J191" s="101"/>
      <c r="K191" s="60"/>
      <c r="L191" s="61" t="s">
        <v>1422</v>
      </c>
    </row>
    <row r="192" spans="2:12" s="23" customFormat="1" ht="14.1" customHeight="1" x14ac:dyDescent="0.25">
      <c r="B192" s="93">
        <v>1</v>
      </c>
      <c r="C192" s="81" t="s">
        <v>686</v>
      </c>
      <c r="D192" s="64"/>
      <c r="E192" s="166"/>
      <c r="F192" s="163"/>
      <c r="G192" s="164" t="s">
        <v>687</v>
      </c>
      <c r="H192" s="59" t="s">
        <v>43</v>
      </c>
      <c r="I192" s="68" t="s">
        <v>37</v>
      </c>
      <c r="J192" s="60"/>
      <c r="K192" s="71" t="str">
        <f>'Liste Enumération'!F233</f>
        <v>Sans borne; Maximum; Minimum</v>
      </c>
      <c r="L192" s="80" t="s">
        <v>1416</v>
      </c>
    </row>
    <row r="193" spans="2:12" s="23" customFormat="1" ht="14.1" customHeight="1" x14ac:dyDescent="0.25">
      <c r="B193" s="93">
        <v>1</v>
      </c>
      <c r="C193" s="81" t="s">
        <v>289</v>
      </c>
      <c r="D193" s="64"/>
      <c r="E193" s="133"/>
      <c r="F193" s="165"/>
      <c r="G193" s="164" t="s">
        <v>1415</v>
      </c>
      <c r="H193" s="59" t="s">
        <v>43</v>
      </c>
      <c r="I193" s="68" t="s">
        <v>74</v>
      </c>
      <c r="J193" s="69">
        <v>12</v>
      </c>
      <c r="K193" s="60"/>
      <c r="L193" s="61" t="s">
        <v>1418</v>
      </c>
    </row>
    <row r="194" spans="2:12" s="23" customFormat="1" ht="14.1" customHeight="1" x14ac:dyDescent="0.25">
      <c r="B194" s="88">
        <v>1</v>
      </c>
      <c r="C194" s="89" t="s">
        <v>290</v>
      </c>
      <c r="D194" s="64"/>
      <c r="E194" s="166"/>
      <c r="F194" s="99" t="s">
        <v>291</v>
      </c>
      <c r="G194" s="92"/>
      <c r="H194" s="59" t="s">
        <v>43</v>
      </c>
      <c r="I194" s="68" t="s">
        <v>37</v>
      </c>
      <c r="J194" s="60"/>
      <c r="K194" s="145" t="str">
        <f>'Liste Enumération'!F110</f>
        <v>Pondération; Hiérarchisation</v>
      </c>
      <c r="L194" s="61" t="s">
        <v>292</v>
      </c>
    </row>
    <row r="195" spans="2:12" s="23" customFormat="1" ht="14.1" customHeight="1" x14ac:dyDescent="0.25">
      <c r="B195" s="88">
        <v>1</v>
      </c>
      <c r="C195" s="89" t="s">
        <v>293</v>
      </c>
      <c r="D195" s="64"/>
      <c r="E195" s="166"/>
      <c r="F195" s="99" t="s">
        <v>294</v>
      </c>
      <c r="G195" s="92"/>
      <c r="H195" s="59" t="s">
        <v>43</v>
      </c>
      <c r="I195" s="68" t="s">
        <v>41</v>
      </c>
      <c r="J195" s="60"/>
      <c r="K195" s="60"/>
      <c r="L195" s="61" t="s">
        <v>295</v>
      </c>
    </row>
    <row r="196" spans="2:12" s="23" customFormat="1" ht="14.1" customHeight="1" x14ac:dyDescent="0.25">
      <c r="B196" s="88" t="s">
        <v>127</v>
      </c>
      <c r="C196" s="89" t="s">
        <v>297</v>
      </c>
      <c r="D196" s="64"/>
      <c r="E196" s="133"/>
      <c r="F196" s="167" t="s">
        <v>298</v>
      </c>
      <c r="G196" s="167"/>
      <c r="H196" s="59" t="s">
        <v>43</v>
      </c>
      <c r="I196" s="60"/>
      <c r="J196" s="60"/>
      <c r="K196" s="60"/>
      <c r="L196" s="61" t="s">
        <v>299</v>
      </c>
    </row>
    <row r="197" spans="2:12" s="23" customFormat="1" ht="14.1" customHeight="1" x14ac:dyDescent="0.25">
      <c r="B197" s="93">
        <v>1</v>
      </c>
      <c r="C197" s="81" t="s">
        <v>300</v>
      </c>
      <c r="D197" s="64"/>
      <c r="E197" s="133"/>
      <c r="F197" s="168"/>
      <c r="G197" s="169" t="s">
        <v>301</v>
      </c>
      <c r="H197" s="59" t="s">
        <v>43</v>
      </c>
      <c r="I197" s="68" t="s">
        <v>37</v>
      </c>
      <c r="J197" s="60"/>
      <c r="K197" s="145" t="str">
        <f>'Liste Enumération'!F113</f>
        <v>Critère prix; Sous critère prix; Critère coût; Sous critère coût; Critère autre ; Sous critère autre; Critères énoncés dans les documents de la consultation</v>
      </c>
      <c r="L197" s="61" t="s">
        <v>302</v>
      </c>
    </row>
    <row r="198" spans="2:12" s="23" customFormat="1" ht="14.1" customHeight="1" x14ac:dyDescent="0.25">
      <c r="B198" s="93">
        <v>1</v>
      </c>
      <c r="C198" s="81" t="s">
        <v>303</v>
      </c>
      <c r="D198" s="64"/>
      <c r="E198" s="133"/>
      <c r="F198" s="168"/>
      <c r="G198" s="169" t="s">
        <v>304</v>
      </c>
      <c r="H198" s="59" t="s">
        <v>43</v>
      </c>
      <c r="I198" s="68" t="s">
        <v>30</v>
      </c>
      <c r="J198" s="69">
        <v>1024</v>
      </c>
      <c r="K198" s="60"/>
      <c r="L198" s="61" t="s">
        <v>305</v>
      </c>
    </row>
    <row r="199" spans="2:12" s="23" customFormat="1" ht="14.1" customHeight="1" x14ac:dyDescent="0.25">
      <c r="B199" s="93">
        <v>1</v>
      </c>
      <c r="C199" s="81" t="s">
        <v>306</v>
      </c>
      <c r="D199" s="64"/>
      <c r="E199" s="133"/>
      <c r="F199" s="161"/>
      <c r="G199" s="98" t="s">
        <v>307</v>
      </c>
      <c r="H199" s="59" t="s">
        <v>43</v>
      </c>
      <c r="I199" s="68" t="s">
        <v>30</v>
      </c>
      <c r="J199" s="69">
        <v>2048</v>
      </c>
      <c r="K199" s="60"/>
      <c r="L199" s="61" t="s">
        <v>308</v>
      </c>
    </row>
    <row r="200" spans="2:12" s="23" customFormat="1" ht="14.1" customHeight="1" x14ac:dyDescent="0.25">
      <c r="B200" s="93">
        <v>1</v>
      </c>
      <c r="C200" s="81" t="s">
        <v>309</v>
      </c>
      <c r="D200" s="64"/>
      <c r="E200" s="133"/>
      <c r="F200" s="161"/>
      <c r="G200" s="162" t="s">
        <v>310</v>
      </c>
      <c r="H200" s="59" t="s">
        <v>43</v>
      </c>
      <c r="I200" s="68" t="s">
        <v>74</v>
      </c>
      <c r="J200" s="69" t="s">
        <v>311</v>
      </c>
      <c r="K200" s="60"/>
      <c r="L200" s="61" t="s">
        <v>312</v>
      </c>
    </row>
    <row r="201" spans="2:12" s="23" customFormat="1" ht="14.1" customHeight="1" x14ac:dyDescent="0.25">
      <c r="B201" s="93">
        <v>1</v>
      </c>
      <c r="C201" s="81" t="s">
        <v>313</v>
      </c>
      <c r="D201" s="64"/>
      <c r="E201" s="166"/>
      <c r="F201" s="132"/>
      <c r="G201" s="162" t="s">
        <v>314</v>
      </c>
      <c r="H201" s="59" t="s">
        <v>43</v>
      </c>
      <c r="I201" s="68" t="s">
        <v>41</v>
      </c>
      <c r="J201" s="69">
        <v>2048</v>
      </c>
      <c r="K201" s="60"/>
      <c r="L201" s="61" t="s">
        <v>315</v>
      </c>
    </row>
    <row r="202" spans="2:12" s="23" customFormat="1" ht="14.1" customHeight="1" x14ac:dyDescent="0.25">
      <c r="B202" s="88">
        <v>1</v>
      </c>
      <c r="C202" s="89" t="s">
        <v>316</v>
      </c>
      <c r="D202" s="64"/>
      <c r="E202" s="166"/>
      <c r="F202" s="99" t="s">
        <v>317</v>
      </c>
      <c r="G202" s="92"/>
      <c r="H202" s="59" t="s">
        <v>16</v>
      </c>
      <c r="I202" s="68" t="s">
        <v>37</v>
      </c>
      <c r="J202" s="60"/>
      <c r="K202" s="147" t="str">
        <f xml:space="preserve"> 'Liste Enumération'!F121</f>
        <v xml:space="preserve">CCAG-FCS; CCAG-MI; CCAG-Tx; CCAG-PI; CCAG-MOE; CCAG-TIC; Aucun; </v>
      </c>
      <c r="L202" s="61" t="s">
        <v>318</v>
      </c>
    </row>
    <row r="203" spans="2:12" s="23" customFormat="1" ht="14.1" customHeight="1" x14ac:dyDescent="0.25">
      <c r="B203" s="88">
        <v>1</v>
      </c>
      <c r="C203" s="89" t="s">
        <v>319</v>
      </c>
      <c r="D203" s="64"/>
      <c r="E203" s="166"/>
      <c r="F203" s="99" t="s">
        <v>320</v>
      </c>
      <c r="G203" s="92"/>
      <c r="H203" s="59" t="s">
        <v>43</v>
      </c>
      <c r="I203" s="68" t="s">
        <v>74</v>
      </c>
      <c r="J203" s="69">
        <v>2</v>
      </c>
      <c r="K203" s="60"/>
      <c r="L203" s="61" t="s">
        <v>321</v>
      </c>
    </row>
    <row r="204" spans="2:12" s="23" customFormat="1" ht="14.1" customHeight="1" x14ac:dyDescent="0.25">
      <c r="B204" s="88">
        <v>1</v>
      </c>
      <c r="C204" s="89" t="s">
        <v>322</v>
      </c>
      <c r="D204" s="64"/>
      <c r="E204" s="166"/>
      <c r="F204" s="99" t="s">
        <v>323</v>
      </c>
      <c r="G204" s="92"/>
      <c r="H204" s="59" t="s">
        <v>43</v>
      </c>
      <c r="I204" s="68" t="s">
        <v>74</v>
      </c>
      <c r="J204" s="69">
        <v>2</v>
      </c>
      <c r="K204" s="60"/>
      <c r="L204" s="61" t="s">
        <v>324</v>
      </c>
    </row>
    <row r="205" spans="2:12" s="23" customFormat="1" ht="14.1" customHeight="1" x14ac:dyDescent="0.25">
      <c r="B205" s="88">
        <v>1</v>
      </c>
      <c r="C205" s="89" t="s">
        <v>325</v>
      </c>
      <c r="D205" s="64"/>
      <c r="E205" s="166"/>
      <c r="F205" s="99" t="s">
        <v>326</v>
      </c>
      <c r="G205" s="92"/>
      <c r="H205" s="59" t="s">
        <v>43</v>
      </c>
      <c r="I205" s="68" t="s">
        <v>273</v>
      </c>
      <c r="J205" s="60"/>
      <c r="K205" s="60"/>
      <c r="L205" s="61" t="s">
        <v>327</v>
      </c>
    </row>
    <row r="206" spans="2:12" s="23" customFormat="1" ht="14.1" customHeight="1" x14ac:dyDescent="0.25">
      <c r="B206" s="88">
        <v>1</v>
      </c>
      <c r="C206" s="150" t="s">
        <v>328</v>
      </c>
      <c r="D206" s="64"/>
      <c r="E206" s="170"/>
      <c r="F206" s="100" t="s">
        <v>329</v>
      </c>
      <c r="G206" s="92"/>
      <c r="H206" s="59" t="s">
        <v>43</v>
      </c>
      <c r="I206" s="60"/>
      <c r="J206" s="60"/>
      <c r="K206" s="60"/>
      <c r="L206" s="61" t="s">
        <v>330</v>
      </c>
    </row>
    <row r="207" spans="2:12" s="23" customFormat="1" ht="14.1" customHeight="1" x14ac:dyDescent="0.25">
      <c r="B207" s="93">
        <v>1</v>
      </c>
      <c r="C207" s="171" t="s">
        <v>331</v>
      </c>
      <c r="D207" s="64"/>
      <c r="E207" s="172"/>
      <c r="F207" s="173"/>
      <c r="G207" s="164" t="s">
        <v>332</v>
      </c>
      <c r="H207" s="59" t="s">
        <v>43</v>
      </c>
      <c r="I207" s="69" t="s">
        <v>20</v>
      </c>
      <c r="J207" s="69">
        <v>32</v>
      </c>
      <c r="K207" s="60"/>
      <c r="L207" s="61" t="s">
        <v>333</v>
      </c>
    </row>
    <row r="208" spans="2:12" s="23" customFormat="1" ht="14.1" customHeight="1" x14ac:dyDescent="0.25">
      <c r="B208" s="93" t="s">
        <v>127</v>
      </c>
      <c r="C208" s="171" t="s">
        <v>334</v>
      </c>
      <c r="D208" s="64"/>
      <c r="E208" s="166"/>
      <c r="F208" s="174"/>
      <c r="G208" s="164" t="s">
        <v>335</v>
      </c>
      <c r="H208" s="59" t="s">
        <v>43</v>
      </c>
      <c r="I208" s="69" t="s">
        <v>20</v>
      </c>
      <c r="J208" s="69">
        <v>32</v>
      </c>
      <c r="K208" s="60"/>
      <c r="L208" s="61" t="s">
        <v>336</v>
      </c>
    </row>
    <row r="209" spans="2:12" s="23" customFormat="1" ht="14.1" customHeight="1" x14ac:dyDescent="0.25">
      <c r="B209" s="88">
        <v>1</v>
      </c>
      <c r="C209" s="150" t="s">
        <v>337</v>
      </c>
      <c r="D209" s="64"/>
      <c r="E209" s="170"/>
      <c r="F209" s="100" t="s">
        <v>338</v>
      </c>
      <c r="G209" s="92"/>
      <c r="H209" s="59" t="s">
        <v>16</v>
      </c>
      <c r="I209" s="60"/>
      <c r="J209" s="60"/>
      <c r="K209" s="60"/>
      <c r="L209" s="61" t="s">
        <v>339</v>
      </c>
    </row>
    <row r="210" spans="2:12" s="23" customFormat="1" ht="14.1" customHeight="1" x14ac:dyDescent="0.25">
      <c r="B210" s="93">
        <v>1</v>
      </c>
      <c r="C210" s="171" t="s">
        <v>340</v>
      </c>
      <c r="D210" s="64"/>
      <c r="E210" s="172"/>
      <c r="F210" s="173"/>
      <c r="G210" s="164" t="s">
        <v>341</v>
      </c>
      <c r="H210" s="59" t="s">
        <v>16</v>
      </c>
      <c r="I210" s="69" t="s">
        <v>273</v>
      </c>
      <c r="J210" s="101"/>
      <c r="K210" s="60"/>
      <c r="L210" s="61" t="s">
        <v>342</v>
      </c>
    </row>
    <row r="211" spans="2:12" s="23" customFormat="1" ht="14.1" customHeight="1" x14ac:dyDescent="0.25">
      <c r="B211" s="93">
        <v>1</v>
      </c>
      <c r="C211" s="171" t="s">
        <v>343</v>
      </c>
      <c r="D211" s="64"/>
      <c r="E211" s="172"/>
      <c r="F211" s="173"/>
      <c r="G211" s="164" t="s">
        <v>344</v>
      </c>
      <c r="H211" s="59" t="s">
        <v>43</v>
      </c>
      <c r="I211" s="68" t="s">
        <v>30</v>
      </c>
      <c r="J211" s="69">
        <v>9</v>
      </c>
      <c r="K211" s="60"/>
      <c r="L211" s="61" t="s">
        <v>345</v>
      </c>
    </row>
    <row r="212" spans="2:12" s="23" customFormat="1" ht="14.1" customHeight="1" x14ac:dyDescent="0.25">
      <c r="B212" s="93" t="s">
        <v>127</v>
      </c>
      <c r="C212" s="171" t="s">
        <v>346</v>
      </c>
      <c r="D212" s="64"/>
      <c r="E212" s="151"/>
      <c r="F212" s="173"/>
      <c r="G212" s="164" t="s">
        <v>347</v>
      </c>
      <c r="H212" s="119" t="s">
        <v>43</v>
      </c>
      <c r="I212" s="69" t="s">
        <v>20</v>
      </c>
      <c r="J212" s="156">
        <v>50</v>
      </c>
      <c r="K212" s="60"/>
      <c r="L212" s="80" t="s">
        <v>348</v>
      </c>
    </row>
    <row r="213" spans="2:12" s="23" customFormat="1" ht="14.1" customHeight="1" x14ac:dyDescent="0.25">
      <c r="B213" s="55" t="s">
        <v>127</v>
      </c>
      <c r="C213" s="56" t="s">
        <v>369</v>
      </c>
      <c r="D213" s="57" t="s">
        <v>1384</v>
      </c>
      <c r="E213" s="58"/>
      <c r="F213" s="58"/>
      <c r="G213" s="58"/>
      <c r="H213" s="59" t="s">
        <v>43</v>
      </c>
      <c r="I213" s="60"/>
      <c r="J213" s="60"/>
      <c r="K213" s="60"/>
      <c r="L213" s="61" t="s">
        <v>1386</v>
      </c>
    </row>
    <row r="214" spans="2:12" s="23" customFormat="1" ht="14.1" customHeight="1" x14ac:dyDescent="0.25">
      <c r="B214" s="62">
        <v>1</v>
      </c>
      <c r="C214" s="63" t="s">
        <v>370</v>
      </c>
      <c r="D214" s="64"/>
      <c r="E214" s="70" t="s">
        <v>371</v>
      </c>
      <c r="F214" s="67"/>
      <c r="G214" s="67"/>
      <c r="H214" s="59" t="s">
        <v>16</v>
      </c>
      <c r="I214" s="156" t="s">
        <v>30</v>
      </c>
      <c r="J214" s="175">
        <v>256</v>
      </c>
      <c r="K214" s="60"/>
      <c r="L214" s="61" t="s">
        <v>1389</v>
      </c>
    </row>
    <row r="215" spans="2:12" s="23" customFormat="1" ht="14.1" customHeight="1" x14ac:dyDescent="0.25">
      <c r="B215" s="62">
        <v>1</v>
      </c>
      <c r="C215" s="63" t="s">
        <v>372</v>
      </c>
      <c r="D215" s="64"/>
      <c r="E215" s="70" t="s">
        <v>373</v>
      </c>
      <c r="F215" s="67"/>
      <c r="G215" s="67"/>
      <c r="H215" s="59" t="s">
        <v>43</v>
      </c>
      <c r="I215" s="156" t="s">
        <v>37</v>
      </c>
      <c r="J215" s="101"/>
      <c r="K215" s="71" t="s">
        <v>374</v>
      </c>
      <c r="L215" s="61" t="s">
        <v>375</v>
      </c>
    </row>
    <row r="216" spans="2:12" s="23" customFormat="1" ht="14.1" customHeight="1" x14ac:dyDescent="0.25">
      <c r="B216" s="62">
        <v>1</v>
      </c>
      <c r="C216" s="63" t="s">
        <v>376</v>
      </c>
      <c r="D216" s="64"/>
      <c r="E216" s="70" t="s">
        <v>377</v>
      </c>
      <c r="F216" s="67"/>
      <c r="G216" s="67"/>
      <c r="H216" s="59" t="s">
        <v>43</v>
      </c>
      <c r="I216" s="156" t="s">
        <v>37</v>
      </c>
      <c r="J216" s="101"/>
      <c r="K216" s="147" t="s">
        <v>374</v>
      </c>
      <c r="L216" s="61" t="s">
        <v>378</v>
      </c>
    </row>
    <row r="217" spans="2:12" s="23" customFormat="1" ht="14.1" customHeight="1" x14ac:dyDescent="0.25">
      <c r="B217" s="62">
        <v>1</v>
      </c>
      <c r="C217" s="63" t="s">
        <v>379</v>
      </c>
      <c r="D217" s="64"/>
      <c r="E217" s="70" t="s">
        <v>1385</v>
      </c>
      <c r="F217" s="67"/>
      <c r="G217" s="67"/>
      <c r="H217" s="59" t="s">
        <v>16</v>
      </c>
      <c r="I217" s="68" t="s">
        <v>20</v>
      </c>
      <c r="J217" s="72">
        <v>32</v>
      </c>
      <c r="K217" s="60"/>
      <c r="L217" s="61" t="s">
        <v>1390</v>
      </c>
    </row>
    <row r="218" spans="2:12" s="23" customFormat="1" ht="14.1" customHeight="1" x14ac:dyDescent="0.25">
      <c r="B218" s="62">
        <v>1</v>
      </c>
      <c r="C218" s="63" t="s">
        <v>380</v>
      </c>
      <c r="D218" s="64"/>
      <c r="E218" s="70" t="s">
        <v>381</v>
      </c>
      <c r="F218" s="67"/>
      <c r="G218" s="67"/>
      <c r="H218" s="59" t="s">
        <v>16</v>
      </c>
      <c r="I218" s="68" t="s">
        <v>58</v>
      </c>
      <c r="J218" s="176" t="s">
        <v>382</v>
      </c>
      <c r="K218" s="60"/>
      <c r="L218" s="61" t="s">
        <v>1391</v>
      </c>
    </row>
    <row r="219" spans="2:12" s="23" customFormat="1" ht="14.1" customHeight="1" x14ac:dyDescent="0.25">
      <c r="B219" s="62">
        <v>1</v>
      </c>
      <c r="C219" s="63" t="s">
        <v>383</v>
      </c>
      <c r="D219" s="177"/>
      <c r="E219" s="70" t="s">
        <v>1463</v>
      </c>
      <c r="F219" s="67"/>
      <c r="G219" s="67"/>
      <c r="H219" s="59" t="s">
        <v>16</v>
      </c>
      <c r="I219" s="68" t="s">
        <v>30</v>
      </c>
      <c r="J219" s="72">
        <v>2048</v>
      </c>
      <c r="K219" s="60"/>
      <c r="L219" s="61" t="s">
        <v>1387</v>
      </c>
    </row>
    <row r="220" spans="2:12" s="23" customFormat="1" ht="14.1" customHeight="1" x14ac:dyDescent="0.25">
      <c r="B220" s="55" t="s">
        <v>127</v>
      </c>
      <c r="C220" s="56" t="s">
        <v>384</v>
      </c>
      <c r="D220" s="57" t="s">
        <v>385</v>
      </c>
      <c r="E220" s="58"/>
      <c r="F220" s="58"/>
      <c r="G220" s="58"/>
      <c r="H220" s="59" t="s">
        <v>43</v>
      </c>
      <c r="I220" s="60"/>
      <c r="J220" s="60"/>
      <c r="K220" s="60"/>
      <c r="L220" s="61" t="s">
        <v>386</v>
      </c>
    </row>
    <row r="221" spans="2:12" s="23" customFormat="1" ht="14.1" customHeight="1" x14ac:dyDescent="0.25">
      <c r="B221" s="62">
        <v>1</v>
      </c>
      <c r="C221" s="63" t="s">
        <v>346</v>
      </c>
      <c r="D221" s="64"/>
      <c r="E221" s="70" t="s">
        <v>347</v>
      </c>
      <c r="F221" s="67"/>
      <c r="G221" s="67"/>
      <c r="H221" s="119" t="s">
        <v>16</v>
      </c>
      <c r="I221" s="69" t="s">
        <v>20</v>
      </c>
      <c r="J221" s="156">
        <v>50</v>
      </c>
      <c r="K221" s="60"/>
      <c r="L221" s="80" t="s">
        <v>387</v>
      </c>
    </row>
    <row r="222" spans="2:12" s="23" customFormat="1" ht="14.1" customHeight="1" x14ac:dyDescent="0.25">
      <c r="B222" s="62">
        <v>1</v>
      </c>
      <c r="C222" s="63" t="s">
        <v>388</v>
      </c>
      <c r="D222" s="64"/>
      <c r="E222" s="70" t="s">
        <v>389</v>
      </c>
      <c r="F222" s="67"/>
      <c r="G222" s="67"/>
      <c r="H222" s="119" t="s">
        <v>16</v>
      </c>
      <c r="I222" s="156" t="s">
        <v>30</v>
      </c>
      <c r="J222" s="69">
        <v>128</v>
      </c>
      <c r="K222" s="60"/>
      <c r="L222" s="80" t="s">
        <v>390</v>
      </c>
    </row>
    <row r="223" spans="2:12" s="23" customFormat="1" ht="14.1" customHeight="1" x14ac:dyDescent="0.25">
      <c r="B223" s="62">
        <v>1</v>
      </c>
      <c r="C223" s="63" t="s">
        <v>391</v>
      </c>
      <c r="D223" s="177"/>
      <c r="E223" s="70" t="s">
        <v>392</v>
      </c>
      <c r="F223" s="67"/>
      <c r="G223" s="67"/>
      <c r="H223" s="119" t="s">
        <v>16</v>
      </c>
      <c r="I223" s="69" t="s">
        <v>37</v>
      </c>
      <c r="J223" s="60"/>
      <c r="K223" s="178" t="str">
        <f>'Liste Enumération'!F197</f>
        <v xml:space="preserve">Avis d'appel à la concurrence; Règlement de consultation; Dossier de consultation; DUME acheteur; Autre; </v>
      </c>
      <c r="L223" s="80" t="s">
        <v>393</v>
      </c>
    </row>
    <row r="224" spans="2:12" s="23" customFormat="1" ht="14.1" customHeight="1" x14ac:dyDescent="0.25">
      <c r="B224" s="55">
        <v>1</v>
      </c>
      <c r="C224" s="56" t="s">
        <v>394</v>
      </c>
      <c r="D224" s="57" t="s">
        <v>395</v>
      </c>
      <c r="E224" s="179"/>
      <c r="F224" s="180"/>
      <c r="G224" s="179"/>
      <c r="H224" s="59" t="s">
        <v>43</v>
      </c>
      <c r="I224" s="60"/>
      <c r="J224" s="60"/>
      <c r="K224" s="60"/>
      <c r="L224" s="61" t="s">
        <v>396</v>
      </c>
    </row>
    <row r="225" spans="2:19" s="23" customFormat="1" ht="14.1" customHeight="1" x14ac:dyDescent="0.25">
      <c r="B225" s="62">
        <v>1</v>
      </c>
      <c r="C225" s="63" t="s">
        <v>397</v>
      </c>
      <c r="D225" s="181"/>
      <c r="E225" s="67" t="s">
        <v>398</v>
      </c>
      <c r="F225" s="67"/>
      <c r="G225" s="67"/>
      <c r="H225" s="59" t="s">
        <v>16</v>
      </c>
      <c r="I225" s="68" t="s">
        <v>58</v>
      </c>
      <c r="J225" s="81" t="s">
        <v>59</v>
      </c>
      <c r="K225" s="60"/>
      <c r="L225" s="61" t="s">
        <v>399</v>
      </c>
    </row>
    <row r="226" spans="2:19" s="23" customFormat="1" ht="14.1" customHeight="1" thickBot="1" x14ac:dyDescent="0.3">
      <c r="B226" s="182">
        <v>1</v>
      </c>
      <c r="C226" s="183" t="s">
        <v>400</v>
      </c>
      <c r="D226" s="184"/>
      <c r="E226" s="185" t="s">
        <v>401</v>
      </c>
      <c r="F226" s="186"/>
      <c r="G226" s="187"/>
      <c r="H226" s="188" t="s">
        <v>43</v>
      </c>
      <c r="I226" s="189" t="s">
        <v>41</v>
      </c>
      <c r="J226" s="190"/>
      <c r="K226" s="190"/>
      <c r="L226" s="191" t="s">
        <v>402</v>
      </c>
    </row>
    <row r="227" spans="2:19" s="6" customFormat="1" ht="14.45" customHeight="1" x14ac:dyDescent="0.25">
      <c r="B227" s="13"/>
      <c r="C227" s="13"/>
      <c r="D227" s="13"/>
      <c r="E227" s="8"/>
      <c r="F227" s="13"/>
      <c r="G227" s="13"/>
      <c r="H227" s="13"/>
      <c r="I227" s="8"/>
      <c r="J227" s="8"/>
      <c r="K227" s="13"/>
      <c r="L227" s="7"/>
      <c r="M227" s="13"/>
      <c r="N227" s="13"/>
      <c r="O227" s="13"/>
      <c r="P227" s="13"/>
      <c r="Q227" s="13"/>
      <c r="R227" s="13"/>
      <c r="S227" s="13"/>
    </row>
    <row r="228" spans="2:19" s="6" customFormat="1" ht="14.45" customHeight="1" x14ac:dyDescent="0.25">
      <c r="B228" s="13"/>
      <c r="C228" s="13"/>
      <c r="D228" s="13"/>
      <c r="E228" s="8"/>
      <c r="F228" s="13"/>
      <c r="G228" s="13"/>
      <c r="H228" s="13"/>
      <c r="I228" s="8"/>
      <c r="J228" s="8"/>
      <c r="K228" s="13"/>
      <c r="L228" s="7"/>
      <c r="M228" s="13"/>
      <c r="N228" s="13"/>
      <c r="O228" s="13"/>
      <c r="P228" s="13"/>
      <c r="Q228" s="13"/>
      <c r="R228" s="13"/>
      <c r="S228" s="13"/>
    </row>
    <row r="229" spans="2:19" s="6" customFormat="1" ht="14.45" customHeight="1" x14ac:dyDescent="0.25">
      <c r="B229" s="13"/>
      <c r="C229" s="13"/>
      <c r="D229" s="13"/>
      <c r="E229" s="8"/>
      <c r="F229" s="13"/>
      <c r="G229" s="13"/>
      <c r="H229" s="13"/>
      <c r="I229" s="8"/>
      <c r="J229" s="8"/>
      <c r="K229" s="13"/>
      <c r="L229" s="7"/>
      <c r="M229" s="13"/>
      <c r="N229" s="13"/>
      <c r="O229" s="13"/>
      <c r="P229" s="13"/>
      <c r="Q229" s="13"/>
      <c r="R229" s="13"/>
      <c r="S229" s="13"/>
    </row>
    <row r="230" spans="2:19" s="6" customFormat="1" ht="14.45" customHeight="1" x14ac:dyDescent="0.25">
      <c r="B230" s="13"/>
      <c r="C230" s="13"/>
      <c r="D230" s="13"/>
      <c r="E230" s="8"/>
      <c r="F230" s="13"/>
      <c r="G230" s="13"/>
      <c r="H230" s="13"/>
      <c r="I230" s="8"/>
      <c r="J230" s="8"/>
      <c r="K230" s="13"/>
      <c r="L230" s="7"/>
      <c r="M230" s="13"/>
      <c r="N230" s="13"/>
      <c r="O230" s="13"/>
      <c r="P230" s="13"/>
      <c r="Q230" s="13"/>
      <c r="R230" s="13"/>
      <c r="S230" s="13"/>
    </row>
    <row r="231" spans="2:19" s="6" customFormat="1" ht="14.45" customHeight="1" x14ac:dyDescent="0.25">
      <c r="B231" s="13"/>
      <c r="C231" s="13"/>
      <c r="D231" s="13"/>
      <c r="E231" s="8"/>
      <c r="F231" s="13"/>
      <c r="G231" s="13"/>
      <c r="H231" s="16"/>
      <c r="I231" s="8"/>
      <c r="J231" s="8"/>
      <c r="K231" s="16"/>
      <c r="L231" s="7"/>
      <c r="M231" s="13"/>
      <c r="N231" s="13"/>
      <c r="O231" s="13"/>
      <c r="P231" s="13"/>
      <c r="Q231" s="13"/>
      <c r="R231" s="13"/>
      <c r="S231" s="13"/>
    </row>
    <row r="232" spans="2:19" s="6" customFormat="1" ht="14.45" customHeight="1" x14ac:dyDescent="0.25">
      <c r="B232" s="13"/>
      <c r="C232" s="13"/>
      <c r="D232" s="13"/>
      <c r="E232" s="15"/>
      <c r="F232" s="15"/>
      <c r="G232" s="15"/>
      <c r="H232" s="15"/>
      <c r="I232" s="15"/>
      <c r="J232" s="15"/>
      <c r="K232" s="15"/>
      <c r="L232" s="15"/>
      <c r="M232" s="13"/>
      <c r="N232" s="13"/>
      <c r="O232" s="13"/>
      <c r="P232" s="13"/>
      <c r="Q232" s="13"/>
      <c r="R232" s="13"/>
      <c r="S232" s="13"/>
    </row>
    <row r="233" spans="2:19" s="6" customFormat="1" ht="14.45" customHeight="1" x14ac:dyDescent="0.25">
      <c r="B233" s="13"/>
      <c r="C233" s="13"/>
      <c r="D233" s="13"/>
      <c r="E233" s="15"/>
      <c r="F233" s="15"/>
      <c r="G233" s="15"/>
      <c r="H233" s="15"/>
      <c r="I233" s="15"/>
      <c r="J233" s="15"/>
      <c r="K233" s="15"/>
      <c r="L233" s="15"/>
      <c r="M233" s="13"/>
      <c r="N233" s="13"/>
      <c r="O233" s="13"/>
      <c r="P233" s="13"/>
      <c r="Q233" s="13"/>
      <c r="R233" s="13"/>
      <c r="S233" s="13"/>
    </row>
    <row r="234" spans="2:19" s="6" customFormat="1" ht="14.45" customHeight="1" x14ac:dyDescent="0.25">
      <c r="B234" s="13"/>
      <c r="C234" s="13"/>
      <c r="D234" s="13"/>
      <c r="E234" s="15"/>
      <c r="F234" s="15"/>
      <c r="G234" s="15"/>
      <c r="H234" s="15"/>
      <c r="I234" s="15"/>
      <c r="J234" s="15"/>
      <c r="K234" s="15"/>
      <c r="L234" s="15"/>
      <c r="M234" s="13"/>
      <c r="N234" s="13"/>
      <c r="O234" s="13"/>
      <c r="P234" s="13"/>
      <c r="Q234" s="13"/>
      <c r="R234" s="13"/>
      <c r="S234" s="13"/>
    </row>
    <row r="235" spans="2:19" s="6" customFormat="1" ht="14.45" customHeight="1" x14ac:dyDescent="0.25">
      <c r="B235" s="13"/>
      <c r="C235" s="13"/>
      <c r="D235" s="13"/>
      <c r="E235" s="15"/>
      <c r="F235" s="15"/>
      <c r="G235" s="15"/>
      <c r="H235" s="15"/>
      <c r="I235" s="15"/>
      <c r="J235" s="15"/>
      <c r="K235" s="15"/>
      <c r="L235" s="15"/>
      <c r="M235" s="13"/>
      <c r="N235" s="13"/>
      <c r="O235" s="13"/>
      <c r="P235" s="13"/>
      <c r="Q235" s="13"/>
      <c r="R235" s="13"/>
      <c r="S235" s="13"/>
    </row>
    <row r="236" spans="2:19" s="6" customFormat="1" ht="14.45" customHeight="1" x14ac:dyDescent="0.25">
      <c r="B236" s="13"/>
      <c r="C236" s="13"/>
      <c r="D236" s="13"/>
      <c r="E236" s="15"/>
      <c r="F236" s="15"/>
      <c r="G236" s="15"/>
      <c r="H236" s="15"/>
      <c r="I236" s="15"/>
      <c r="J236" s="15"/>
      <c r="K236" s="15"/>
      <c r="L236" s="15"/>
      <c r="M236" s="13"/>
      <c r="N236" s="13"/>
      <c r="O236" s="13"/>
      <c r="P236" s="13"/>
      <c r="Q236" s="13"/>
      <c r="R236" s="13"/>
      <c r="S236" s="13"/>
    </row>
    <row r="237" spans="2:19" s="6" customFormat="1" ht="14.45" customHeight="1" x14ac:dyDescent="0.25">
      <c r="B237" s="13"/>
      <c r="C237" s="13"/>
      <c r="D237" s="13"/>
      <c r="E237" s="15"/>
      <c r="F237" s="15"/>
      <c r="G237" s="15"/>
      <c r="H237" s="15"/>
      <c r="I237" s="15"/>
      <c r="J237" s="15"/>
      <c r="K237" s="15"/>
      <c r="L237" s="15"/>
      <c r="M237" s="13"/>
      <c r="N237" s="13"/>
      <c r="O237" s="13"/>
      <c r="P237" s="13"/>
      <c r="Q237" s="13"/>
      <c r="R237" s="13"/>
      <c r="S237" s="13"/>
    </row>
    <row r="238" spans="2:19" s="6" customFormat="1" ht="14.45" customHeight="1" x14ac:dyDescent="0.25">
      <c r="B238" s="13"/>
      <c r="C238" s="13"/>
      <c r="D238" s="13"/>
      <c r="E238" s="15"/>
      <c r="F238" s="15"/>
      <c r="G238" s="15"/>
      <c r="H238" s="15"/>
      <c r="I238" s="15"/>
      <c r="J238" s="15"/>
      <c r="K238" s="15"/>
      <c r="L238" s="15"/>
      <c r="M238" s="13"/>
      <c r="N238" s="13"/>
      <c r="O238" s="13"/>
      <c r="P238" s="13"/>
      <c r="Q238" s="13"/>
      <c r="R238" s="13"/>
      <c r="S238" s="13"/>
    </row>
    <row r="239" spans="2:19" s="6" customFormat="1" ht="14.45" customHeight="1" x14ac:dyDescent="0.25">
      <c r="B239" s="13"/>
      <c r="C239" s="13"/>
      <c r="D239" s="13"/>
      <c r="E239" s="15"/>
      <c r="F239" s="15"/>
      <c r="G239" s="15"/>
      <c r="H239" s="15"/>
      <c r="I239" s="15"/>
      <c r="J239" s="15"/>
      <c r="K239" s="15"/>
      <c r="L239" s="15"/>
      <c r="M239" s="13"/>
      <c r="N239" s="13"/>
      <c r="O239" s="13"/>
      <c r="P239" s="13"/>
      <c r="Q239" s="13"/>
      <c r="R239" s="13"/>
      <c r="S239" s="13"/>
    </row>
    <row r="240" spans="2:19" s="6" customFormat="1" ht="14.45" customHeight="1" x14ac:dyDescent="0.25">
      <c r="B240" s="13"/>
      <c r="C240" s="13"/>
      <c r="D240" s="13"/>
      <c r="E240" s="15"/>
      <c r="F240" s="15"/>
      <c r="G240" s="15"/>
      <c r="H240" s="15"/>
      <c r="I240" s="15"/>
      <c r="J240" s="15"/>
      <c r="K240" s="15"/>
      <c r="L240" s="15"/>
      <c r="M240" s="13"/>
      <c r="N240" s="13"/>
      <c r="O240" s="13"/>
      <c r="P240" s="13"/>
      <c r="Q240" s="13"/>
      <c r="R240" s="13"/>
      <c r="S240" s="13"/>
    </row>
    <row r="241" spans="2:19" s="6" customFormat="1" ht="14.45" customHeight="1" x14ac:dyDescent="0.25">
      <c r="B241" s="13"/>
      <c r="C241" s="13"/>
      <c r="D241" s="13"/>
      <c r="E241" s="15"/>
      <c r="F241" s="15"/>
      <c r="G241" s="15"/>
      <c r="H241" s="15"/>
      <c r="I241" s="15"/>
      <c r="J241" s="15"/>
      <c r="K241" s="15"/>
      <c r="L241" s="15"/>
      <c r="M241" s="13"/>
      <c r="N241" s="13"/>
      <c r="O241" s="13"/>
      <c r="P241" s="13"/>
      <c r="Q241" s="13"/>
      <c r="R241" s="13"/>
      <c r="S241" s="13"/>
    </row>
    <row r="242" spans="2:19" s="6" customFormat="1" ht="14.45" customHeight="1" x14ac:dyDescent="0.25">
      <c r="B242" s="13"/>
      <c r="C242" s="13"/>
      <c r="D242" s="13"/>
      <c r="E242" s="15"/>
      <c r="F242" s="15"/>
      <c r="G242" s="15"/>
      <c r="H242" s="15"/>
      <c r="I242" s="15"/>
      <c r="J242" s="15"/>
      <c r="K242" s="15"/>
      <c r="L242" s="15"/>
      <c r="M242" s="13"/>
      <c r="N242" s="13"/>
      <c r="O242" s="13"/>
      <c r="P242" s="13"/>
      <c r="Q242" s="13"/>
      <c r="R242" s="13"/>
      <c r="S242" s="13"/>
    </row>
    <row r="243" spans="2:19" s="6" customFormat="1" ht="14.45" customHeight="1" x14ac:dyDescent="0.25">
      <c r="B243" s="13"/>
      <c r="C243" s="13"/>
      <c r="D243" s="13"/>
      <c r="E243" s="15"/>
      <c r="F243" s="15"/>
      <c r="G243" s="15"/>
      <c r="H243" s="15"/>
      <c r="I243" s="15"/>
      <c r="J243" s="15"/>
      <c r="K243" s="15"/>
      <c r="L243" s="15"/>
      <c r="M243" s="13"/>
      <c r="N243" s="13"/>
      <c r="O243" s="13"/>
      <c r="P243" s="13"/>
      <c r="Q243" s="13"/>
      <c r="R243" s="13"/>
      <c r="S243" s="13"/>
    </row>
    <row r="244" spans="2:19" s="6" customFormat="1" ht="14.45" customHeight="1" x14ac:dyDescent="0.25">
      <c r="B244" s="13"/>
      <c r="C244" s="13"/>
      <c r="D244" s="13"/>
      <c r="E244" s="15"/>
      <c r="F244" s="15"/>
      <c r="G244" s="15"/>
      <c r="H244" s="15"/>
      <c r="I244" s="15"/>
      <c r="J244" s="15"/>
      <c r="K244" s="15"/>
      <c r="L244" s="15"/>
      <c r="M244" s="13"/>
      <c r="N244" s="13"/>
      <c r="O244" s="13"/>
      <c r="P244" s="13"/>
      <c r="Q244" s="13"/>
      <c r="R244" s="13"/>
      <c r="S244" s="13"/>
    </row>
    <row r="245" spans="2:19" s="6" customFormat="1" ht="14.45" customHeight="1" x14ac:dyDescent="0.25">
      <c r="B245" s="13"/>
      <c r="C245" s="13"/>
      <c r="D245" s="13"/>
      <c r="E245" s="15"/>
      <c r="F245" s="15"/>
      <c r="G245" s="15"/>
      <c r="H245" s="15"/>
      <c r="I245" s="15"/>
      <c r="J245" s="15"/>
      <c r="K245" s="15"/>
      <c r="L245" s="15"/>
      <c r="M245" s="13"/>
      <c r="N245" s="13"/>
      <c r="O245" s="13"/>
      <c r="P245" s="13"/>
      <c r="Q245" s="13"/>
      <c r="R245" s="13"/>
      <c r="S245" s="13"/>
    </row>
    <row r="246" spans="2:19" s="6" customFormat="1" ht="14.45" customHeight="1" x14ac:dyDescent="0.25">
      <c r="B246" s="13"/>
      <c r="C246" s="13"/>
      <c r="D246" s="13"/>
      <c r="E246" s="15"/>
      <c r="F246" s="15"/>
      <c r="G246" s="15"/>
      <c r="H246" s="15"/>
      <c r="I246" s="15"/>
      <c r="J246" s="15"/>
      <c r="K246" s="15"/>
      <c r="L246" s="15"/>
      <c r="M246" s="13"/>
      <c r="N246" s="13"/>
      <c r="O246" s="13"/>
      <c r="P246" s="13"/>
      <c r="Q246" s="13"/>
      <c r="R246" s="13"/>
      <c r="S246" s="13"/>
    </row>
    <row r="247" spans="2:19" s="6" customFormat="1" ht="14.45" customHeight="1" x14ac:dyDescent="0.25">
      <c r="B247" s="13"/>
      <c r="C247" s="13"/>
      <c r="D247" s="13"/>
      <c r="E247" s="15"/>
      <c r="F247" s="15"/>
      <c r="G247" s="15"/>
      <c r="H247" s="15"/>
      <c r="I247" s="15"/>
      <c r="J247" s="15"/>
      <c r="K247" s="15"/>
      <c r="L247" s="15"/>
      <c r="M247" s="13"/>
      <c r="N247" s="13"/>
      <c r="O247" s="13"/>
      <c r="P247" s="13"/>
      <c r="Q247" s="13"/>
      <c r="R247" s="13"/>
      <c r="S247" s="13"/>
    </row>
    <row r="248" spans="2:19" s="6" customFormat="1" ht="14.45" customHeight="1" x14ac:dyDescent="0.25">
      <c r="E248" s="15"/>
      <c r="F248" s="15"/>
      <c r="G248" s="15"/>
      <c r="H248" s="15"/>
      <c r="I248" s="15"/>
      <c r="J248" s="15"/>
      <c r="K248" s="15"/>
      <c r="L248" s="15"/>
    </row>
    <row r="249" spans="2:19" s="6" customFormat="1" ht="14.45" customHeight="1" x14ac:dyDescent="0.25">
      <c r="E249" s="15"/>
      <c r="F249" s="15"/>
      <c r="G249" s="15"/>
      <c r="H249" s="15"/>
      <c r="I249" s="15"/>
      <c r="J249" s="15"/>
      <c r="K249" s="15"/>
      <c r="L249" s="15"/>
    </row>
    <row r="250" spans="2:19" s="6" customFormat="1" ht="14.45" customHeight="1" x14ac:dyDescent="0.25">
      <c r="E250" s="15"/>
      <c r="F250" s="15"/>
      <c r="G250" s="15"/>
      <c r="H250" s="15"/>
      <c r="I250" s="15"/>
      <c r="J250" s="15"/>
      <c r="K250" s="15"/>
      <c r="L250" s="15"/>
    </row>
    <row r="251" spans="2:19" s="6" customFormat="1" ht="14.45" customHeight="1" x14ac:dyDescent="0.25">
      <c r="E251" s="15"/>
      <c r="F251" s="15"/>
      <c r="G251" s="15"/>
      <c r="H251" s="15"/>
      <c r="I251" s="15"/>
      <c r="J251" s="15"/>
      <c r="K251" s="15"/>
      <c r="L251" s="15"/>
    </row>
    <row r="252" spans="2:19" s="6" customFormat="1" ht="14.45" customHeight="1" x14ac:dyDescent="0.25">
      <c r="E252" s="15"/>
      <c r="F252" s="15"/>
      <c r="G252" s="15"/>
      <c r="H252" s="15"/>
      <c r="I252" s="15"/>
      <c r="J252" s="15"/>
      <c r="K252" s="15"/>
      <c r="L252" s="15"/>
    </row>
    <row r="253" spans="2:19" ht="14.45" customHeight="1" x14ac:dyDescent="0.25">
      <c r="E253" s="15"/>
      <c r="F253" s="15"/>
      <c r="G253" s="15"/>
      <c r="H253" s="15"/>
      <c r="I253" s="15"/>
      <c r="J253" s="15"/>
      <c r="K253" s="15"/>
      <c r="L253" s="15"/>
    </row>
    <row r="254" spans="2:19" ht="14.45" customHeight="1" x14ac:dyDescent="0.25">
      <c r="E254" s="15"/>
      <c r="F254" s="15"/>
      <c r="G254" s="15"/>
      <c r="H254" s="15"/>
      <c r="I254" s="15"/>
      <c r="J254" s="15"/>
      <c r="K254" s="15"/>
      <c r="L254" s="15"/>
    </row>
    <row r="255" spans="2:19" ht="14.45" customHeight="1" x14ac:dyDescent="0.25">
      <c r="E255" s="15"/>
      <c r="F255" s="15"/>
      <c r="G255" s="15"/>
      <c r="H255" s="15"/>
      <c r="I255" s="15"/>
      <c r="J255" s="15"/>
      <c r="K255" s="15"/>
      <c r="L255" s="15"/>
    </row>
    <row r="256" spans="2:19" ht="14.45" customHeight="1" x14ac:dyDescent="0.25">
      <c r="E256" s="15"/>
      <c r="F256" s="15"/>
      <c r="G256" s="15"/>
      <c r="H256" s="15"/>
      <c r="I256" s="15"/>
      <c r="J256" s="15"/>
      <c r="K256" s="15"/>
      <c r="L256" s="15"/>
    </row>
    <row r="257" spans="5:12" ht="14.45" customHeight="1" x14ac:dyDescent="0.25">
      <c r="E257" s="15"/>
      <c r="F257" s="15"/>
      <c r="G257" s="15"/>
      <c r="H257" s="15"/>
      <c r="I257" s="15"/>
      <c r="J257" s="15"/>
      <c r="K257" s="15"/>
      <c r="L257" s="15"/>
    </row>
    <row r="258" spans="5:12" ht="14.45" customHeight="1" x14ac:dyDescent="0.25">
      <c r="E258" s="15"/>
      <c r="F258" s="15"/>
      <c r="G258" s="15"/>
      <c r="H258" s="15"/>
      <c r="I258" s="15"/>
      <c r="J258" s="15"/>
      <c r="K258" s="15"/>
      <c r="L258" s="15"/>
    </row>
    <row r="259" spans="5:12" ht="14.45" customHeight="1" x14ac:dyDescent="0.25">
      <c r="E259" s="15"/>
      <c r="F259" s="15"/>
      <c r="G259" s="15"/>
      <c r="H259" s="15"/>
      <c r="I259" s="15"/>
      <c r="J259" s="15"/>
      <c r="K259" s="15"/>
      <c r="L259" s="15"/>
    </row>
    <row r="260" spans="5:12" ht="14.45" customHeight="1" x14ac:dyDescent="0.25">
      <c r="E260" s="15"/>
      <c r="F260" s="15"/>
      <c r="G260" s="15"/>
      <c r="H260" s="15"/>
      <c r="I260" s="15"/>
      <c r="J260" s="15"/>
      <c r="K260" s="15"/>
      <c r="L260" s="15"/>
    </row>
    <row r="261" spans="5:12" ht="14.45" customHeight="1" x14ac:dyDescent="0.25">
      <c r="E261" s="15"/>
      <c r="F261" s="15"/>
      <c r="G261" s="15"/>
      <c r="H261" s="15"/>
      <c r="I261" s="15"/>
      <c r="J261" s="15"/>
      <c r="K261" s="15"/>
      <c r="L261" s="15"/>
    </row>
    <row r="262" spans="5:12" ht="14.45" customHeight="1" x14ac:dyDescent="0.25">
      <c r="E262" s="15"/>
      <c r="F262" s="15"/>
      <c r="G262" s="15"/>
      <c r="H262" s="15"/>
      <c r="I262" s="15"/>
      <c r="J262" s="15"/>
      <c r="K262" s="15"/>
      <c r="L262" s="15"/>
    </row>
    <row r="263" spans="5:12" ht="14.45" customHeight="1" x14ac:dyDescent="0.25">
      <c r="E263" s="15"/>
      <c r="F263" s="15"/>
      <c r="G263" s="15"/>
      <c r="H263" s="15"/>
      <c r="I263" s="15"/>
      <c r="J263" s="15"/>
      <c r="K263" s="15"/>
      <c r="L263" s="15"/>
    </row>
    <row r="264" spans="5:12" ht="14.45" customHeight="1" x14ac:dyDescent="0.25">
      <c r="E264" s="15"/>
      <c r="F264" s="15"/>
      <c r="G264" s="15"/>
      <c r="H264" s="15"/>
      <c r="I264" s="15"/>
      <c r="J264" s="15"/>
      <c r="K264" s="15"/>
      <c r="L264" s="15"/>
    </row>
    <row r="265" spans="5:12" ht="14.45" customHeight="1" x14ac:dyDescent="0.25">
      <c r="E265" s="15"/>
      <c r="F265" s="15"/>
      <c r="G265" s="15"/>
      <c r="H265" s="15"/>
      <c r="I265" s="15"/>
      <c r="J265" s="15"/>
      <c r="K265" s="15"/>
      <c r="L265" s="15"/>
    </row>
    <row r="266" spans="5:12" ht="14.45" customHeight="1" x14ac:dyDescent="0.25">
      <c r="E266" s="15"/>
      <c r="F266" s="15"/>
      <c r="G266" s="15"/>
      <c r="H266" s="15"/>
      <c r="I266" s="15"/>
      <c r="J266" s="15"/>
      <c r="K266" s="15"/>
      <c r="L266" s="15"/>
    </row>
    <row r="267" spans="5:12" ht="14.45" customHeight="1" x14ac:dyDescent="0.25">
      <c r="E267" s="15"/>
      <c r="F267" s="15"/>
      <c r="G267" s="15"/>
      <c r="H267" s="15"/>
      <c r="I267" s="15"/>
      <c r="J267" s="15"/>
      <c r="K267" s="15"/>
      <c r="L267" s="15"/>
    </row>
    <row r="268" spans="5:12" ht="14.45" customHeight="1" x14ac:dyDescent="0.25">
      <c r="E268" s="15"/>
      <c r="F268" s="15"/>
      <c r="G268" s="15"/>
      <c r="H268" s="15"/>
      <c r="I268" s="15"/>
      <c r="J268" s="15"/>
      <c r="K268" s="15"/>
      <c r="L268" s="15"/>
    </row>
    <row r="269" spans="5:12" ht="14.45" customHeight="1" x14ac:dyDescent="0.25">
      <c r="E269" s="15"/>
      <c r="F269" s="15"/>
      <c r="G269" s="15"/>
      <c r="H269" s="15"/>
      <c r="I269" s="15"/>
      <c r="J269" s="15"/>
      <c r="K269" s="15"/>
      <c r="L269" s="15"/>
    </row>
    <row r="270" spans="5:12" ht="14.45" customHeight="1" x14ac:dyDescent="0.25">
      <c r="E270" s="15"/>
      <c r="F270" s="15"/>
      <c r="G270" s="15"/>
      <c r="H270" s="15"/>
      <c r="I270" s="15"/>
      <c r="J270" s="15"/>
      <c r="K270" s="15"/>
      <c r="L270" s="15"/>
    </row>
    <row r="271" spans="5:12" ht="14.45" customHeight="1" x14ac:dyDescent="0.25">
      <c r="E271" s="15"/>
      <c r="F271" s="15"/>
      <c r="G271" s="15"/>
      <c r="H271" s="15"/>
      <c r="I271" s="15"/>
      <c r="J271" s="15"/>
      <c r="K271" s="15"/>
      <c r="L271" s="15"/>
    </row>
    <row r="272" spans="5:12" ht="14.45" customHeight="1" x14ac:dyDescent="0.25">
      <c r="E272" s="15"/>
      <c r="F272" s="15"/>
      <c r="G272" s="15"/>
      <c r="H272" s="15"/>
      <c r="I272" s="15"/>
      <c r="J272" s="15"/>
      <c r="K272" s="15"/>
      <c r="L272" s="15"/>
    </row>
    <row r="273" spans="5:12" ht="14.45" customHeight="1" x14ac:dyDescent="0.25">
      <c r="E273" s="15"/>
      <c r="F273" s="15"/>
      <c r="G273" s="15"/>
      <c r="H273" s="15"/>
      <c r="I273" s="15"/>
      <c r="J273" s="15"/>
      <c r="K273" s="15"/>
      <c r="L273" s="15"/>
    </row>
    <row r="274" spans="5:12" ht="14.45" customHeight="1" x14ac:dyDescent="0.25">
      <c r="E274" s="15"/>
      <c r="F274" s="15"/>
      <c r="G274" s="15"/>
      <c r="H274" s="15"/>
      <c r="I274" s="15"/>
      <c r="J274" s="15"/>
      <c r="K274" s="15"/>
      <c r="L274" s="15"/>
    </row>
    <row r="275" spans="5:12" ht="14.45" customHeight="1" x14ac:dyDescent="0.25">
      <c r="E275" s="15"/>
      <c r="F275" s="15"/>
      <c r="G275" s="15"/>
      <c r="H275" s="15"/>
      <c r="I275" s="15"/>
      <c r="J275" s="15"/>
      <c r="K275" s="15"/>
      <c r="L275" s="15"/>
    </row>
    <row r="276" spans="5:12" ht="14.45" customHeight="1" x14ac:dyDescent="0.25">
      <c r="E276" s="15"/>
      <c r="F276" s="15"/>
      <c r="G276" s="15"/>
      <c r="H276" s="15"/>
      <c r="I276" s="15"/>
      <c r="J276" s="15"/>
      <c r="K276" s="15"/>
      <c r="L276" s="15"/>
    </row>
    <row r="277" spans="5:12" ht="14.45" customHeight="1" x14ac:dyDescent="0.25">
      <c r="E277" s="15"/>
      <c r="F277" s="15"/>
      <c r="G277" s="15"/>
      <c r="H277" s="15"/>
      <c r="I277" s="15"/>
      <c r="J277" s="15"/>
      <c r="K277" s="15"/>
      <c r="L277" s="15"/>
    </row>
    <row r="278" spans="5:12" ht="14.45" customHeight="1" x14ac:dyDescent="0.25">
      <c r="E278" s="15"/>
      <c r="F278" s="15"/>
      <c r="G278" s="15"/>
      <c r="H278" s="15"/>
      <c r="I278" s="15"/>
      <c r="J278" s="15"/>
      <c r="K278" s="15"/>
      <c r="L278" s="15"/>
    </row>
    <row r="279" spans="5:12" ht="14.45" customHeight="1" x14ac:dyDescent="0.25">
      <c r="E279" s="15"/>
      <c r="F279" s="15"/>
      <c r="G279" s="15"/>
      <c r="H279" s="15"/>
      <c r="I279" s="15"/>
      <c r="J279" s="15"/>
      <c r="K279" s="15"/>
      <c r="L279" s="15"/>
    </row>
    <row r="280" spans="5:12" ht="14.45" customHeight="1" x14ac:dyDescent="0.25">
      <c r="E280" s="15"/>
      <c r="F280" s="15"/>
      <c r="G280" s="15"/>
      <c r="H280" s="15"/>
      <c r="I280" s="15"/>
      <c r="J280" s="15"/>
      <c r="K280" s="15"/>
      <c r="L280" s="15"/>
    </row>
    <row r="281" spans="5:12" ht="14.45" customHeight="1" x14ac:dyDescent="0.25">
      <c r="E281" s="15"/>
      <c r="F281" s="15"/>
      <c r="G281" s="15"/>
      <c r="H281" s="15"/>
      <c r="I281" s="15"/>
      <c r="J281" s="15"/>
      <c r="K281" s="15"/>
      <c r="L281" s="15"/>
    </row>
    <row r="282" spans="5:12" ht="14.45" customHeight="1" x14ac:dyDescent="0.25">
      <c r="E282" s="15"/>
      <c r="F282" s="15"/>
      <c r="G282" s="15"/>
      <c r="H282" s="15"/>
      <c r="I282" s="15"/>
      <c r="J282" s="15"/>
      <c r="K282" s="15"/>
      <c r="L282" s="15"/>
    </row>
    <row r="283" spans="5:12" ht="14.45" customHeight="1" x14ac:dyDescent="0.25">
      <c r="E283" s="15"/>
      <c r="F283" s="15"/>
      <c r="G283" s="15"/>
      <c r="H283" s="15"/>
      <c r="I283" s="15"/>
      <c r="J283" s="15"/>
      <c r="K283" s="15"/>
      <c r="L283" s="15"/>
    </row>
    <row r="284" spans="5:12" ht="14.45" customHeight="1" x14ac:dyDescent="0.25">
      <c r="E284" s="15"/>
      <c r="F284" s="15"/>
      <c r="G284" s="15"/>
      <c r="H284" s="15"/>
      <c r="I284" s="15"/>
      <c r="J284" s="15"/>
      <c r="K284" s="15"/>
      <c r="L284" s="15"/>
    </row>
    <row r="285" spans="5:12" ht="14.45" customHeight="1" x14ac:dyDescent="0.25">
      <c r="E285" s="15"/>
      <c r="F285" s="15"/>
      <c r="G285" s="15"/>
      <c r="H285" s="15"/>
      <c r="I285" s="15"/>
      <c r="J285" s="15"/>
      <c r="K285" s="15"/>
      <c r="L285" s="15"/>
    </row>
    <row r="286" spans="5:12" ht="14.45" customHeight="1" x14ac:dyDescent="0.25">
      <c r="E286" s="15"/>
      <c r="F286" s="15"/>
      <c r="G286" s="15"/>
      <c r="H286" s="15"/>
      <c r="I286" s="15"/>
      <c r="J286" s="15"/>
      <c r="K286" s="15"/>
      <c r="L286" s="15"/>
    </row>
    <row r="287" spans="5:12" ht="14.45" customHeight="1" x14ac:dyDescent="0.25">
      <c r="E287" s="15"/>
      <c r="F287" s="15"/>
      <c r="G287" s="15"/>
      <c r="H287" s="15"/>
      <c r="I287" s="15"/>
      <c r="J287" s="15"/>
      <c r="K287" s="15"/>
      <c r="L287" s="15"/>
    </row>
    <row r="288" spans="5:12" ht="14.45" customHeight="1" x14ac:dyDescent="0.25">
      <c r="E288" s="15"/>
      <c r="F288" s="15"/>
      <c r="G288" s="15"/>
      <c r="H288" s="15"/>
      <c r="I288" s="15"/>
      <c r="J288" s="15"/>
      <c r="K288" s="15"/>
      <c r="L288" s="15"/>
    </row>
    <row r="289" spans="5:12" ht="14.45" customHeight="1" x14ac:dyDescent="0.25">
      <c r="E289" s="15"/>
      <c r="F289" s="15"/>
      <c r="G289" s="15"/>
      <c r="H289" s="15"/>
      <c r="I289" s="15"/>
      <c r="J289" s="15"/>
      <c r="K289" s="15"/>
      <c r="L289" s="15"/>
    </row>
    <row r="290" spans="5:12" ht="14.45" customHeight="1" x14ac:dyDescent="0.25">
      <c r="E290" s="15"/>
      <c r="F290" s="15"/>
      <c r="G290" s="15"/>
      <c r="H290" s="15"/>
      <c r="I290" s="15"/>
      <c r="J290" s="15"/>
      <c r="K290" s="15"/>
      <c r="L290" s="15"/>
    </row>
    <row r="291" spans="5:12" ht="14.45" customHeight="1" x14ac:dyDescent="0.25">
      <c r="E291" s="15"/>
      <c r="F291" s="15"/>
      <c r="G291" s="15"/>
      <c r="H291" s="15"/>
      <c r="I291" s="15"/>
      <c r="J291" s="15"/>
      <c r="K291" s="15"/>
      <c r="L291" s="15"/>
    </row>
    <row r="292" spans="5:12" ht="14.45" customHeight="1" x14ac:dyDescent="0.25">
      <c r="E292" s="15"/>
      <c r="F292" s="15"/>
      <c r="G292" s="15"/>
      <c r="H292" s="15"/>
      <c r="I292" s="15"/>
      <c r="J292" s="15"/>
      <c r="K292" s="15"/>
      <c r="L292" s="15"/>
    </row>
    <row r="293" spans="5:12" ht="14.45" customHeight="1" x14ac:dyDescent="0.25">
      <c r="E293" s="15"/>
      <c r="F293" s="15"/>
      <c r="G293" s="15"/>
      <c r="H293" s="15"/>
      <c r="I293" s="15"/>
      <c r="J293" s="15"/>
      <c r="K293" s="15"/>
      <c r="L293" s="15"/>
    </row>
    <row r="294" spans="5:12" ht="14.45" customHeight="1" x14ac:dyDescent="0.25">
      <c r="E294" s="15"/>
      <c r="F294" s="15"/>
      <c r="G294" s="15"/>
      <c r="H294" s="15"/>
      <c r="I294" s="15"/>
      <c r="J294" s="15"/>
      <c r="K294" s="15"/>
      <c r="L294" s="15"/>
    </row>
    <row r="295" spans="5:12" ht="14.45" customHeight="1" x14ac:dyDescent="0.25">
      <c r="E295" s="15"/>
      <c r="F295" s="15"/>
      <c r="G295" s="15"/>
      <c r="H295" s="15"/>
      <c r="I295" s="15"/>
      <c r="J295" s="15"/>
      <c r="K295" s="15"/>
      <c r="L295" s="15"/>
    </row>
    <row r="296" spans="5:12" ht="14.45" customHeight="1" x14ac:dyDescent="0.25">
      <c r="E296" s="15"/>
      <c r="F296" s="15"/>
      <c r="G296" s="15"/>
      <c r="H296" s="15"/>
      <c r="I296" s="15"/>
      <c r="J296" s="15"/>
      <c r="K296" s="15"/>
      <c r="L296" s="15"/>
    </row>
    <row r="297" spans="5:12" ht="14.45" customHeight="1" x14ac:dyDescent="0.25">
      <c r="E297" s="15"/>
      <c r="F297" s="15"/>
      <c r="G297" s="15"/>
      <c r="H297" s="15"/>
      <c r="I297" s="15"/>
      <c r="J297" s="15"/>
      <c r="K297" s="15"/>
      <c r="L297" s="15"/>
    </row>
    <row r="298" spans="5:12" ht="14.45" customHeight="1" x14ac:dyDescent="0.25">
      <c r="E298" s="15"/>
      <c r="F298" s="15"/>
      <c r="G298" s="15"/>
      <c r="H298" s="15"/>
      <c r="I298" s="15"/>
      <c r="J298" s="15"/>
      <c r="K298" s="15"/>
      <c r="L298" s="15"/>
    </row>
    <row r="299" spans="5:12" ht="14.45" customHeight="1" x14ac:dyDescent="0.25">
      <c r="E299" s="15"/>
      <c r="F299" s="15"/>
      <c r="G299" s="15"/>
      <c r="H299" s="15"/>
      <c r="I299" s="15"/>
      <c r="J299" s="15"/>
      <c r="K299" s="15"/>
      <c r="L299" s="15"/>
    </row>
    <row r="300" spans="5:12" ht="14.45" customHeight="1" x14ac:dyDescent="0.25">
      <c r="E300" s="15"/>
      <c r="F300" s="15"/>
      <c r="G300" s="15"/>
      <c r="H300" s="15"/>
      <c r="I300" s="15"/>
      <c r="J300" s="15"/>
      <c r="K300" s="15"/>
      <c r="L300" s="15"/>
    </row>
    <row r="301" spans="5:12" ht="14.45" customHeight="1" x14ac:dyDescent="0.25">
      <c r="E301" s="15"/>
      <c r="F301" s="15"/>
      <c r="G301" s="15"/>
      <c r="H301" s="15"/>
      <c r="I301" s="15"/>
      <c r="J301" s="15"/>
      <c r="K301" s="15"/>
      <c r="L301" s="15"/>
    </row>
    <row r="302" spans="5:12" ht="14.45" customHeight="1" x14ac:dyDescent="0.25">
      <c r="E302" s="15"/>
      <c r="F302" s="15"/>
      <c r="G302" s="15"/>
      <c r="H302" s="15"/>
      <c r="I302" s="15"/>
      <c r="J302" s="15"/>
      <c r="K302" s="15"/>
      <c r="L302" s="15"/>
    </row>
    <row r="303" spans="5:12" ht="14.45" customHeight="1" x14ac:dyDescent="0.25">
      <c r="E303" s="15"/>
      <c r="F303" s="15"/>
      <c r="G303" s="15"/>
      <c r="H303" s="15"/>
      <c r="I303" s="15"/>
      <c r="J303" s="15"/>
      <c r="K303" s="15"/>
      <c r="L303" s="15"/>
    </row>
    <row r="304" spans="5:12" ht="14.45" customHeight="1" x14ac:dyDescent="0.25">
      <c r="E304" s="15"/>
      <c r="F304" s="15"/>
      <c r="G304" s="15"/>
      <c r="H304" s="15"/>
      <c r="I304" s="15"/>
      <c r="J304" s="15"/>
      <c r="K304" s="15"/>
      <c r="L304" s="15"/>
    </row>
    <row r="305" spans="5:12" ht="14.45" customHeight="1" x14ac:dyDescent="0.25">
      <c r="E305" s="15"/>
      <c r="F305" s="15"/>
      <c r="G305" s="15"/>
      <c r="H305" s="15"/>
      <c r="I305" s="15"/>
      <c r="J305" s="15"/>
      <c r="K305" s="15"/>
      <c r="L305" s="15"/>
    </row>
    <row r="306" spans="5:12" ht="14.45" customHeight="1" x14ac:dyDescent="0.25">
      <c r="E306" s="15"/>
      <c r="F306" s="15"/>
      <c r="G306" s="15"/>
      <c r="H306" s="15"/>
      <c r="I306" s="15"/>
      <c r="J306" s="15"/>
      <c r="K306" s="15"/>
      <c r="L306" s="15"/>
    </row>
    <row r="307" spans="5:12" ht="14.45" customHeight="1" x14ac:dyDescent="0.25">
      <c r="E307" s="15"/>
      <c r="F307" s="15"/>
      <c r="G307" s="15"/>
      <c r="H307" s="15"/>
      <c r="I307" s="15"/>
      <c r="J307" s="15"/>
      <c r="K307" s="15"/>
      <c r="L307" s="15"/>
    </row>
    <row r="308" spans="5:12" ht="14.45" customHeight="1" x14ac:dyDescent="0.25">
      <c r="E308" s="15"/>
      <c r="F308" s="15"/>
      <c r="G308" s="15"/>
      <c r="H308" s="15"/>
      <c r="I308" s="15"/>
      <c r="J308" s="15"/>
      <c r="K308" s="15"/>
      <c r="L308" s="15"/>
    </row>
    <row r="309" spans="5:12" ht="14.45" customHeight="1" x14ac:dyDescent="0.25">
      <c r="E309" s="15"/>
      <c r="F309" s="15"/>
      <c r="G309" s="15"/>
      <c r="H309" s="15"/>
      <c r="I309" s="15"/>
      <c r="J309" s="15"/>
      <c r="K309" s="15"/>
      <c r="L309" s="15"/>
    </row>
    <row r="310" spans="5:12" ht="14.45" customHeight="1" x14ac:dyDescent="0.25">
      <c r="E310" s="15"/>
      <c r="F310" s="15"/>
      <c r="G310" s="15"/>
      <c r="H310" s="15"/>
      <c r="I310" s="15"/>
      <c r="J310" s="15"/>
      <c r="K310" s="15"/>
      <c r="L310" s="15"/>
    </row>
    <row r="311" spans="5:12" ht="14.45" customHeight="1" x14ac:dyDescent="0.25">
      <c r="E311" s="15"/>
      <c r="F311" s="15"/>
      <c r="G311" s="15"/>
      <c r="H311" s="15"/>
      <c r="I311" s="15"/>
      <c r="J311" s="15"/>
      <c r="K311" s="15"/>
      <c r="L311" s="15"/>
    </row>
    <row r="312" spans="5:12" ht="14.45" customHeight="1" x14ac:dyDescent="0.25">
      <c r="E312" s="15"/>
      <c r="F312" s="15"/>
      <c r="G312" s="15"/>
      <c r="H312" s="15"/>
      <c r="I312" s="15"/>
      <c r="J312" s="15"/>
      <c r="K312" s="15"/>
      <c r="L312" s="15"/>
    </row>
    <row r="313" spans="5:12" ht="14.45" customHeight="1" x14ac:dyDescent="0.25">
      <c r="E313" s="15"/>
      <c r="F313" s="15"/>
      <c r="G313" s="15"/>
      <c r="H313" s="15"/>
      <c r="I313" s="15"/>
      <c r="J313" s="15"/>
      <c r="K313" s="15"/>
      <c r="L313" s="15"/>
    </row>
    <row r="314" spans="5:12" ht="14.45" customHeight="1" x14ac:dyDescent="0.25">
      <c r="E314" s="15"/>
      <c r="F314" s="15"/>
      <c r="G314" s="15"/>
      <c r="H314" s="15"/>
      <c r="I314" s="15"/>
      <c r="J314" s="15"/>
      <c r="K314" s="15"/>
      <c r="L314" s="15"/>
    </row>
    <row r="315" spans="5:12" ht="14.45" customHeight="1" x14ac:dyDescent="0.25">
      <c r="E315" s="15"/>
      <c r="F315" s="15"/>
      <c r="G315" s="15"/>
      <c r="H315" s="15"/>
      <c r="I315" s="15"/>
      <c r="J315" s="15"/>
      <c r="K315" s="15"/>
      <c r="L315" s="15"/>
    </row>
    <row r="316" spans="5:12" ht="14.45" customHeight="1" x14ac:dyDescent="0.25">
      <c r="E316" s="15"/>
      <c r="F316" s="15"/>
      <c r="G316" s="15"/>
      <c r="H316" s="15"/>
      <c r="I316" s="15"/>
      <c r="J316" s="15"/>
      <c r="K316" s="15"/>
      <c r="L316" s="15"/>
    </row>
    <row r="317" spans="5:12" ht="14.45" customHeight="1" x14ac:dyDescent="0.25">
      <c r="E317" s="15"/>
      <c r="F317" s="15"/>
      <c r="G317" s="15"/>
      <c r="H317" s="15"/>
      <c r="I317" s="15"/>
      <c r="J317" s="15"/>
      <c r="K317" s="15"/>
      <c r="L317" s="15"/>
    </row>
    <row r="318" spans="5:12" ht="14.45" customHeight="1" x14ac:dyDescent="0.25">
      <c r="E318" s="15"/>
      <c r="F318" s="15"/>
      <c r="G318" s="15"/>
      <c r="H318" s="15"/>
      <c r="I318" s="15"/>
      <c r="J318" s="15"/>
      <c r="K318" s="15"/>
      <c r="L318" s="15"/>
    </row>
    <row r="319" spans="5:12" ht="14.45" customHeight="1" x14ac:dyDescent="0.25">
      <c r="E319" s="15"/>
      <c r="F319" s="15"/>
      <c r="G319" s="15"/>
      <c r="H319" s="15"/>
      <c r="I319" s="15"/>
      <c r="J319" s="15"/>
      <c r="K319" s="15"/>
      <c r="L319" s="15"/>
    </row>
    <row r="320" spans="5:12" ht="14.45" customHeight="1" x14ac:dyDescent="0.25">
      <c r="E320" s="15"/>
      <c r="F320" s="15"/>
      <c r="G320" s="15"/>
      <c r="H320" s="15"/>
      <c r="I320" s="15"/>
      <c r="J320" s="15"/>
      <c r="K320" s="15"/>
      <c r="L320" s="15"/>
    </row>
    <row r="321" spans="5:12" ht="14.45" customHeight="1" x14ac:dyDescent="0.25">
      <c r="E321" s="15"/>
      <c r="F321" s="15"/>
      <c r="G321" s="15"/>
      <c r="H321" s="15"/>
      <c r="I321" s="15"/>
      <c r="J321" s="15"/>
      <c r="K321" s="15"/>
      <c r="L321" s="15"/>
    </row>
    <row r="322" spans="5:12" ht="14.45" customHeight="1" x14ac:dyDescent="0.25">
      <c r="E322" s="15"/>
      <c r="F322" s="15"/>
      <c r="G322" s="15"/>
      <c r="H322" s="15"/>
      <c r="I322" s="15"/>
      <c r="J322" s="15"/>
      <c r="K322" s="15"/>
      <c r="L322" s="15"/>
    </row>
    <row r="323" spans="5:12" ht="14.45" customHeight="1" x14ac:dyDescent="0.25">
      <c r="E323" s="15"/>
      <c r="F323" s="15"/>
      <c r="G323" s="15"/>
      <c r="H323" s="15"/>
      <c r="I323" s="15"/>
      <c r="J323" s="15"/>
      <c r="K323" s="15"/>
      <c r="L323" s="15"/>
    </row>
    <row r="324" spans="5:12" ht="14.45" customHeight="1" x14ac:dyDescent="0.25">
      <c r="E324" s="15"/>
      <c r="F324" s="15"/>
      <c r="G324" s="15"/>
      <c r="H324" s="15"/>
      <c r="I324" s="15"/>
      <c r="J324" s="15"/>
      <c r="K324" s="15"/>
      <c r="L324" s="15"/>
    </row>
    <row r="325" spans="5:12" ht="14.45" customHeight="1" x14ac:dyDescent="0.25">
      <c r="E325" s="15"/>
      <c r="F325" s="15"/>
      <c r="G325" s="15"/>
      <c r="H325" s="15"/>
      <c r="I325" s="15"/>
      <c r="J325" s="15"/>
      <c r="K325" s="15"/>
      <c r="L325" s="15"/>
    </row>
    <row r="326" spans="5:12" ht="14.45" customHeight="1" x14ac:dyDescent="0.25">
      <c r="E326" s="15"/>
      <c r="F326" s="15"/>
      <c r="G326" s="15"/>
      <c r="H326" s="15"/>
      <c r="I326" s="15"/>
      <c r="J326" s="15"/>
      <c r="K326" s="15"/>
      <c r="L326" s="15"/>
    </row>
    <row r="327" spans="5:12" ht="14.45" customHeight="1" x14ac:dyDescent="0.25">
      <c r="E327" s="15"/>
      <c r="F327" s="15"/>
      <c r="G327" s="15"/>
      <c r="H327" s="15"/>
      <c r="I327" s="15"/>
      <c r="J327" s="15"/>
      <c r="K327" s="15"/>
      <c r="L327" s="15"/>
    </row>
    <row r="328" spans="5:12" ht="14.45" customHeight="1" x14ac:dyDescent="0.25">
      <c r="E328" s="15"/>
      <c r="F328" s="15"/>
      <c r="G328" s="15"/>
      <c r="H328" s="15"/>
      <c r="I328" s="15"/>
      <c r="J328" s="15"/>
      <c r="K328" s="15"/>
      <c r="L328" s="15"/>
    </row>
    <row r="329" spans="5:12" ht="14.45" customHeight="1" x14ac:dyDescent="0.25">
      <c r="E329" s="15"/>
      <c r="F329" s="15"/>
      <c r="G329" s="15"/>
      <c r="H329" s="15"/>
      <c r="I329" s="15"/>
      <c r="J329" s="15"/>
      <c r="K329" s="15"/>
      <c r="L329" s="15"/>
    </row>
    <row r="330" spans="5:12" ht="14.45" customHeight="1" x14ac:dyDescent="0.25">
      <c r="E330" s="15"/>
      <c r="F330" s="15"/>
      <c r="G330" s="15"/>
      <c r="H330" s="15"/>
      <c r="I330" s="15"/>
      <c r="J330" s="15"/>
      <c r="K330" s="15"/>
      <c r="L330" s="15"/>
    </row>
    <row r="331" spans="5:12" ht="14.45" customHeight="1" x14ac:dyDescent="0.25">
      <c r="E331" s="15"/>
      <c r="F331" s="15"/>
      <c r="G331" s="15"/>
      <c r="H331" s="15"/>
      <c r="I331" s="15"/>
      <c r="J331" s="15"/>
      <c r="K331" s="15"/>
      <c r="L331" s="15"/>
    </row>
    <row r="332" spans="5:12" ht="14.45" customHeight="1" x14ac:dyDescent="0.25">
      <c r="E332" s="15"/>
      <c r="F332" s="15"/>
      <c r="G332" s="15"/>
      <c r="H332" s="15"/>
      <c r="I332" s="15"/>
      <c r="J332" s="15"/>
      <c r="K332" s="15"/>
      <c r="L332" s="15"/>
    </row>
    <row r="333" spans="5:12" ht="14.45" customHeight="1" x14ac:dyDescent="0.25">
      <c r="E333" s="15"/>
      <c r="F333" s="15"/>
      <c r="G333" s="15"/>
      <c r="H333" s="15"/>
      <c r="I333" s="15"/>
      <c r="J333" s="15"/>
      <c r="K333" s="15"/>
      <c r="L333" s="15"/>
    </row>
    <row r="334" spans="5:12" ht="14.45" customHeight="1" x14ac:dyDescent="0.25">
      <c r="E334" s="15"/>
      <c r="F334" s="15"/>
      <c r="G334" s="15"/>
      <c r="H334" s="15"/>
      <c r="I334" s="15"/>
      <c r="J334" s="15"/>
      <c r="K334" s="15"/>
      <c r="L334" s="15"/>
    </row>
    <row r="335" spans="5:12" ht="14.45" customHeight="1" x14ac:dyDescent="0.25">
      <c r="E335" s="15"/>
      <c r="F335" s="15"/>
      <c r="G335" s="15"/>
      <c r="H335" s="15"/>
      <c r="I335" s="15"/>
      <c r="J335" s="15"/>
      <c r="K335" s="15"/>
      <c r="L335" s="15"/>
    </row>
    <row r="336" spans="5:12" ht="14.45" customHeight="1" x14ac:dyDescent="0.25">
      <c r="E336" s="15"/>
      <c r="F336" s="15"/>
      <c r="G336" s="15"/>
      <c r="H336" s="15"/>
      <c r="I336" s="15"/>
      <c r="J336" s="15"/>
      <c r="K336" s="15"/>
      <c r="L336" s="15"/>
    </row>
    <row r="337" spans="5:12" ht="14.45" customHeight="1" x14ac:dyDescent="0.25">
      <c r="E337" s="15"/>
      <c r="F337" s="15"/>
      <c r="G337" s="15"/>
      <c r="H337" s="15"/>
      <c r="I337" s="15"/>
      <c r="J337" s="15"/>
      <c r="K337" s="15"/>
      <c r="L337" s="15"/>
    </row>
    <row r="338" spans="5:12" ht="14.45" customHeight="1" x14ac:dyDescent="0.25">
      <c r="E338" s="15"/>
      <c r="F338" s="15"/>
      <c r="G338" s="15"/>
      <c r="H338" s="15"/>
      <c r="I338" s="15"/>
      <c r="J338" s="15"/>
      <c r="K338" s="15"/>
      <c r="L338" s="15"/>
    </row>
    <row r="339" spans="5:12" ht="14.45" customHeight="1" x14ac:dyDescent="0.25">
      <c r="E339" s="15"/>
      <c r="F339" s="15"/>
      <c r="G339" s="15"/>
      <c r="H339" s="15"/>
      <c r="I339" s="15"/>
      <c r="J339" s="15"/>
      <c r="K339" s="15"/>
      <c r="L339" s="15"/>
    </row>
    <row r="340" spans="5:12" ht="14.45" customHeight="1" x14ac:dyDescent="0.25">
      <c r="E340" s="15"/>
      <c r="F340" s="15"/>
      <c r="G340" s="15"/>
      <c r="H340" s="15"/>
      <c r="I340" s="15"/>
      <c r="J340" s="15"/>
      <c r="K340" s="15"/>
      <c r="L340" s="15"/>
    </row>
    <row r="341" spans="5:12" ht="14.45" customHeight="1" x14ac:dyDescent="0.25">
      <c r="E341" s="15"/>
      <c r="F341" s="15"/>
      <c r="G341" s="15"/>
      <c r="H341" s="15"/>
      <c r="I341" s="15"/>
      <c r="J341" s="15"/>
      <c r="K341" s="15"/>
      <c r="L341" s="15"/>
    </row>
    <row r="342" spans="5:12" ht="14.45" customHeight="1" x14ac:dyDescent="0.25">
      <c r="E342" s="15"/>
      <c r="F342" s="15"/>
      <c r="G342" s="15"/>
      <c r="H342" s="15"/>
      <c r="I342" s="15"/>
      <c r="J342" s="15"/>
      <c r="K342" s="15"/>
      <c r="L342" s="15"/>
    </row>
    <row r="343" spans="5:12" ht="14.45" customHeight="1" x14ac:dyDescent="0.25">
      <c r="E343" s="15"/>
      <c r="F343" s="15"/>
      <c r="G343" s="15"/>
      <c r="H343" s="15"/>
      <c r="I343" s="15"/>
      <c r="J343" s="15"/>
      <c r="K343" s="15"/>
      <c r="L343" s="15"/>
    </row>
    <row r="344" spans="5:12" ht="14.45" customHeight="1" x14ac:dyDescent="0.25">
      <c r="E344" s="15"/>
      <c r="F344" s="15"/>
      <c r="G344" s="15"/>
      <c r="H344" s="15"/>
      <c r="I344" s="15"/>
      <c r="J344" s="15"/>
      <c r="K344" s="15"/>
      <c r="L344" s="15"/>
    </row>
    <row r="345" spans="5:12" ht="14.45" customHeight="1" x14ac:dyDescent="0.25">
      <c r="E345" s="15"/>
      <c r="F345" s="15"/>
      <c r="G345" s="15"/>
      <c r="H345" s="15"/>
      <c r="I345" s="15"/>
      <c r="J345" s="15"/>
      <c r="K345" s="15"/>
      <c r="L345" s="15"/>
    </row>
    <row r="346" spans="5:12" ht="14.45" customHeight="1" x14ac:dyDescent="0.25">
      <c r="E346" s="15"/>
      <c r="F346" s="15"/>
      <c r="G346" s="15"/>
      <c r="H346" s="15"/>
      <c r="I346" s="15"/>
      <c r="J346" s="15"/>
      <c r="K346" s="15"/>
      <c r="L346" s="15"/>
    </row>
    <row r="347" spans="5:12" ht="14.45" customHeight="1" x14ac:dyDescent="0.25">
      <c r="E347" s="15"/>
      <c r="F347" s="15"/>
      <c r="G347" s="15"/>
      <c r="H347" s="15"/>
      <c r="I347" s="15"/>
      <c r="J347" s="15"/>
      <c r="K347" s="15"/>
      <c r="L347" s="15"/>
    </row>
    <row r="348" spans="5:12" ht="14.45" customHeight="1" x14ac:dyDescent="0.25">
      <c r="E348" s="15"/>
      <c r="F348" s="15"/>
      <c r="G348" s="15"/>
      <c r="H348" s="15"/>
      <c r="I348" s="15"/>
      <c r="J348" s="15"/>
      <c r="K348" s="15"/>
      <c r="L348" s="15"/>
    </row>
    <row r="349" spans="5:12" ht="14.45" customHeight="1" x14ac:dyDescent="0.25">
      <c r="E349" s="15"/>
      <c r="F349" s="15"/>
      <c r="G349" s="15"/>
      <c r="H349" s="15"/>
      <c r="I349" s="15"/>
      <c r="J349" s="15"/>
      <c r="K349" s="15"/>
      <c r="L349" s="15"/>
    </row>
    <row r="350" spans="5:12" ht="14.45" customHeight="1" x14ac:dyDescent="0.25">
      <c r="E350" s="15"/>
      <c r="F350" s="15"/>
      <c r="G350" s="15"/>
      <c r="H350" s="15"/>
      <c r="I350" s="15"/>
      <c r="J350" s="15"/>
      <c r="K350" s="15"/>
      <c r="L350" s="15"/>
    </row>
    <row r="351" spans="5:12" ht="14.45" customHeight="1" x14ac:dyDescent="0.25">
      <c r="E351" s="15"/>
      <c r="F351" s="15"/>
      <c r="G351" s="15"/>
      <c r="H351" s="15"/>
      <c r="I351" s="15"/>
      <c r="J351" s="15"/>
      <c r="K351" s="15"/>
      <c r="L351" s="15"/>
    </row>
    <row r="352" spans="5:12" ht="14.45" customHeight="1" x14ac:dyDescent="0.25">
      <c r="E352" s="15"/>
      <c r="F352" s="15"/>
      <c r="G352" s="15"/>
      <c r="H352" s="15"/>
      <c r="I352" s="15"/>
      <c r="J352" s="15"/>
      <c r="K352" s="15"/>
      <c r="L352" s="15"/>
    </row>
    <row r="353" spans="5:12" ht="14.45" customHeight="1" x14ac:dyDescent="0.25">
      <c r="E353" s="15"/>
      <c r="F353" s="15"/>
      <c r="G353" s="15"/>
      <c r="H353" s="15"/>
      <c r="I353" s="15"/>
      <c r="J353" s="15"/>
      <c r="K353" s="15"/>
      <c r="L353" s="15"/>
    </row>
    <row r="354" spans="5:12" ht="14.45" customHeight="1" x14ac:dyDescent="0.25">
      <c r="E354" s="15"/>
      <c r="F354" s="15"/>
      <c r="G354" s="15"/>
      <c r="H354" s="15"/>
      <c r="I354" s="15"/>
      <c r="J354" s="15"/>
      <c r="K354" s="15"/>
      <c r="L354" s="15"/>
    </row>
    <row r="355" spans="5:12" ht="14.45" customHeight="1" x14ac:dyDescent="0.25">
      <c r="E355" s="15"/>
      <c r="F355" s="15"/>
      <c r="G355" s="15"/>
      <c r="H355" s="15"/>
      <c r="I355" s="15"/>
      <c r="J355" s="15"/>
      <c r="K355" s="15"/>
      <c r="L355" s="15"/>
    </row>
    <row r="356" spans="5:12" ht="14.45" customHeight="1" x14ac:dyDescent="0.25">
      <c r="E356" s="15"/>
      <c r="F356" s="15"/>
      <c r="G356" s="15"/>
      <c r="H356" s="15"/>
      <c r="I356" s="15"/>
      <c r="J356" s="15"/>
      <c r="K356" s="15"/>
      <c r="L356" s="15"/>
    </row>
    <row r="357" spans="5:12" ht="14.45" customHeight="1" x14ac:dyDescent="0.25">
      <c r="E357" s="15"/>
      <c r="F357" s="15"/>
      <c r="G357" s="15"/>
      <c r="H357" s="15"/>
      <c r="I357" s="15"/>
      <c r="J357" s="15"/>
      <c r="K357" s="15"/>
      <c r="L357" s="15"/>
    </row>
    <row r="358" spans="5:12" ht="14.45" customHeight="1" x14ac:dyDescent="0.25">
      <c r="E358" s="15"/>
      <c r="F358" s="15"/>
      <c r="G358" s="15"/>
      <c r="H358" s="15"/>
      <c r="I358" s="15"/>
      <c r="J358" s="15"/>
      <c r="K358" s="15"/>
      <c r="L358" s="15"/>
    </row>
    <row r="359" spans="5:12" ht="14.45" customHeight="1" x14ac:dyDescent="0.25">
      <c r="E359" s="15"/>
      <c r="F359" s="15"/>
      <c r="G359" s="15"/>
      <c r="H359" s="15"/>
      <c r="I359" s="15"/>
      <c r="J359" s="15"/>
      <c r="K359" s="15"/>
      <c r="L359" s="15"/>
    </row>
    <row r="360" spans="5:12" ht="14.45" customHeight="1" x14ac:dyDescent="0.25">
      <c r="E360" s="15"/>
      <c r="F360" s="15"/>
      <c r="G360" s="15"/>
      <c r="H360" s="15"/>
      <c r="I360" s="15"/>
      <c r="J360" s="15"/>
      <c r="K360" s="15"/>
      <c r="L360" s="15"/>
    </row>
    <row r="361" spans="5:12" ht="14.45" customHeight="1" x14ac:dyDescent="0.25">
      <c r="E361" s="15"/>
      <c r="F361" s="15"/>
      <c r="G361" s="15"/>
      <c r="H361" s="15"/>
      <c r="I361" s="15"/>
      <c r="J361" s="15"/>
      <c r="K361" s="15"/>
      <c r="L361" s="15"/>
    </row>
    <row r="362" spans="5:12" ht="14.45" customHeight="1" x14ac:dyDescent="0.25">
      <c r="E362" s="15"/>
      <c r="F362" s="15"/>
      <c r="G362" s="15"/>
      <c r="H362" s="15"/>
      <c r="I362" s="15"/>
      <c r="J362" s="15"/>
      <c r="K362" s="15"/>
      <c r="L362" s="15"/>
    </row>
    <row r="363" spans="5:12" ht="14.45" customHeight="1" x14ac:dyDescent="0.25">
      <c r="E363" s="15"/>
      <c r="F363" s="15"/>
      <c r="G363" s="15"/>
      <c r="H363" s="15"/>
      <c r="I363" s="15"/>
      <c r="J363" s="15"/>
      <c r="K363" s="15"/>
      <c r="L363" s="15"/>
    </row>
    <row r="364" spans="5:12" ht="14.45" customHeight="1" x14ac:dyDescent="0.25">
      <c r="E364" s="15"/>
      <c r="F364" s="15"/>
      <c r="G364" s="15"/>
      <c r="H364" s="15"/>
      <c r="I364" s="15"/>
      <c r="J364" s="15"/>
      <c r="K364" s="15"/>
      <c r="L364" s="15"/>
    </row>
    <row r="365" spans="5:12" ht="14.45" customHeight="1" x14ac:dyDescent="0.25">
      <c r="E365" s="15"/>
      <c r="F365" s="15"/>
      <c r="G365" s="15"/>
      <c r="H365" s="15"/>
      <c r="I365" s="15"/>
      <c r="J365" s="15"/>
      <c r="K365" s="15"/>
      <c r="L365" s="15"/>
    </row>
    <row r="366" spans="5:12" ht="14.45" customHeight="1" x14ac:dyDescent="0.25">
      <c r="E366" s="15"/>
      <c r="F366" s="15"/>
      <c r="G366" s="15"/>
      <c r="H366" s="15"/>
      <c r="I366" s="15"/>
      <c r="J366" s="15"/>
      <c r="K366" s="15"/>
      <c r="L366" s="15"/>
    </row>
    <row r="367" spans="5:12" ht="14.45" customHeight="1" x14ac:dyDescent="0.25">
      <c r="E367" s="15"/>
      <c r="F367" s="15"/>
      <c r="G367" s="15"/>
      <c r="H367" s="15"/>
      <c r="I367" s="15"/>
      <c r="J367" s="15"/>
      <c r="K367" s="15"/>
      <c r="L367" s="15"/>
    </row>
    <row r="368" spans="5:12" ht="14.45" customHeight="1" x14ac:dyDescent="0.25">
      <c r="E368" s="15"/>
      <c r="F368" s="15"/>
      <c r="G368" s="15"/>
      <c r="H368" s="15"/>
      <c r="I368" s="15"/>
      <c r="J368" s="15"/>
      <c r="K368" s="15"/>
      <c r="L368" s="15"/>
    </row>
    <row r="369" spans="5:12" ht="14.45" customHeight="1" x14ac:dyDescent="0.25">
      <c r="E369" s="15"/>
      <c r="F369" s="15"/>
      <c r="G369" s="15"/>
      <c r="H369" s="15"/>
      <c r="I369" s="15"/>
      <c r="J369" s="15"/>
      <c r="K369" s="15"/>
      <c r="L369" s="15"/>
    </row>
    <row r="370" spans="5:12" ht="14.45" customHeight="1" x14ac:dyDescent="0.25">
      <c r="E370" s="15"/>
      <c r="F370" s="15"/>
      <c r="G370" s="15"/>
      <c r="H370" s="15"/>
      <c r="I370" s="15"/>
      <c r="J370" s="15"/>
      <c r="K370" s="15"/>
      <c r="L370" s="15"/>
    </row>
    <row r="371" spans="5:12" ht="14.45" customHeight="1" x14ac:dyDescent="0.25">
      <c r="E371" s="15"/>
      <c r="F371" s="15"/>
      <c r="G371" s="15"/>
      <c r="H371" s="15"/>
      <c r="I371" s="15"/>
      <c r="J371" s="15"/>
      <c r="K371" s="15"/>
      <c r="L371" s="15"/>
    </row>
    <row r="372" spans="5:12" ht="14.45" customHeight="1" x14ac:dyDescent="0.25">
      <c r="E372" s="15"/>
      <c r="F372" s="15"/>
      <c r="G372" s="15"/>
      <c r="H372" s="15"/>
      <c r="I372" s="15"/>
      <c r="J372" s="15"/>
      <c r="K372" s="15"/>
      <c r="L372" s="15"/>
    </row>
    <row r="373" spans="5:12" ht="14.45" customHeight="1" x14ac:dyDescent="0.25">
      <c r="E373" s="15"/>
      <c r="F373" s="15"/>
      <c r="G373" s="15"/>
      <c r="H373" s="15"/>
      <c r="I373" s="15"/>
      <c r="J373" s="15"/>
      <c r="K373" s="15"/>
      <c r="L373" s="15"/>
    </row>
    <row r="374" spans="5:12" ht="14.45" customHeight="1" x14ac:dyDescent="0.25">
      <c r="E374" s="15"/>
      <c r="F374" s="15"/>
      <c r="G374" s="15"/>
      <c r="H374" s="15"/>
      <c r="I374" s="15"/>
      <c r="J374" s="15"/>
      <c r="K374" s="15"/>
      <c r="L374" s="15"/>
    </row>
    <row r="375" spans="5:12" ht="14.45" customHeight="1" x14ac:dyDescent="0.25">
      <c r="E375" s="15"/>
      <c r="F375" s="15"/>
      <c r="G375" s="15"/>
      <c r="H375" s="15"/>
      <c r="I375" s="15"/>
      <c r="J375" s="15"/>
      <c r="K375" s="15"/>
      <c r="L375" s="15"/>
    </row>
    <row r="376" spans="5:12" ht="14.45" customHeight="1" x14ac:dyDescent="0.25">
      <c r="E376" s="15"/>
      <c r="F376" s="15"/>
      <c r="G376" s="15"/>
      <c r="H376" s="15"/>
      <c r="I376" s="15"/>
      <c r="J376" s="15"/>
      <c r="K376" s="15"/>
      <c r="L376" s="15"/>
    </row>
    <row r="377" spans="5:12" ht="14.45" customHeight="1" x14ac:dyDescent="0.25">
      <c r="E377" s="15"/>
      <c r="F377" s="15"/>
      <c r="G377" s="15"/>
      <c r="H377" s="15"/>
      <c r="I377" s="15"/>
      <c r="J377" s="15"/>
      <c r="K377" s="15"/>
      <c r="L377" s="15"/>
    </row>
    <row r="378" spans="5:12" ht="14.45" customHeight="1" x14ac:dyDescent="0.25">
      <c r="E378" s="15"/>
      <c r="F378" s="15"/>
      <c r="G378" s="15"/>
      <c r="H378" s="15"/>
      <c r="I378" s="15"/>
      <c r="J378" s="15"/>
      <c r="K378" s="15"/>
      <c r="L378" s="15"/>
    </row>
    <row r="379" spans="5:12" ht="14.45" customHeight="1" x14ac:dyDescent="0.25">
      <c r="E379" s="15"/>
      <c r="F379" s="15"/>
      <c r="G379" s="15"/>
      <c r="H379" s="15"/>
      <c r="I379" s="15"/>
      <c r="J379" s="15"/>
      <c r="K379" s="15"/>
      <c r="L379" s="15"/>
    </row>
    <row r="380" spans="5:12" ht="14.45" customHeight="1" x14ac:dyDescent="0.25">
      <c r="E380" s="15"/>
      <c r="F380" s="15"/>
      <c r="G380" s="15"/>
      <c r="H380" s="15"/>
      <c r="I380" s="15"/>
      <c r="J380" s="15"/>
      <c r="K380" s="15"/>
      <c r="L380" s="15"/>
    </row>
    <row r="381" spans="5:12" ht="14.45" customHeight="1" x14ac:dyDescent="0.25">
      <c r="E381" s="15"/>
      <c r="F381" s="15"/>
      <c r="G381" s="15"/>
      <c r="H381" s="15"/>
      <c r="I381" s="15"/>
      <c r="J381" s="15"/>
      <c r="K381" s="15"/>
      <c r="L381" s="15"/>
    </row>
    <row r="382" spans="5:12" ht="14.45" customHeight="1" x14ac:dyDescent="0.25">
      <c r="E382" s="15"/>
      <c r="F382" s="15"/>
      <c r="G382" s="15"/>
      <c r="H382" s="15"/>
      <c r="I382" s="15"/>
      <c r="J382" s="15"/>
      <c r="K382" s="15"/>
      <c r="L382" s="15"/>
    </row>
    <row r="383" spans="5:12" ht="14.45" customHeight="1" x14ac:dyDescent="0.25">
      <c r="E383" s="15"/>
      <c r="F383" s="15"/>
      <c r="G383" s="15"/>
      <c r="H383" s="15"/>
      <c r="I383" s="15"/>
      <c r="J383" s="15"/>
      <c r="K383" s="15"/>
      <c r="L383" s="15"/>
    </row>
    <row r="384" spans="5:12" ht="14.45" customHeight="1" x14ac:dyDescent="0.25">
      <c r="E384" s="15"/>
      <c r="F384" s="15"/>
      <c r="G384" s="15"/>
      <c r="H384" s="15"/>
      <c r="I384" s="15"/>
      <c r="J384" s="15"/>
      <c r="K384" s="15"/>
      <c r="L384" s="15"/>
    </row>
    <row r="385" spans="5:12" ht="14.45" customHeight="1" x14ac:dyDescent="0.25">
      <c r="E385" s="15"/>
      <c r="F385" s="15"/>
      <c r="G385" s="15"/>
      <c r="H385" s="15"/>
      <c r="I385" s="15"/>
      <c r="J385" s="15"/>
      <c r="K385" s="15"/>
      <c r="L385" s="15"/>
    </row>
    <row r="386" spans="5:12" ht="14.45" customHeight="1" x14ac:dyDescent="0.25">
      <c r="E386" s="15"/>
      <c r="F386" s="15"/>
      <c r="G386" s="15"/>
      <c r="H386" s="15"/>
      <c r="I386" s="15"/>
      <c r="J386" s="15"/>
      <c r="K386" s="15"/>
      <c r="L386" s="15"/>
    </row>
    <row r="387" spans="5:12" ht="14.45" customHeight="1" x14ac:dyDescent="0.25">
      <c r="E387" s="15"/>
      <c r="F387" s="15"/>
      <c r="G387" s="15"/>
      <c r="H387" s="15"/>
      <c r="I387" s="15"/>
      <c r="J387" s="15"/>
      <c r="K387" s="15"/>
      <c r="L387" s="15"/>
    </row>
    <row r="388" spans="5:12" ht="14.45" customHeight="1" x14ac:dyDescent="0.25">
      <c r="E388" s="15"/>
      <c r="F388" s="15"/>
      <c r="G388" s="15"/>
      <c r="H388" s="15"/>
      <c r="I388" s="15"/>
      <c r="J388" s="15"/>
      <c r="K388" s="15"/>
      <c r="L388" s="15"/>
    </row>
    <row r="389" spans="5:12" ht="14.45" customHeight="1" x14ac:dyDescent="0.25">
      <c r="E389" s="15"/>
      <c r="F389" s="15"/>
      <c r="G389" s="15"/>
      <c r="H389" s="15"/>
      <c r="I389" s="15"/>
      <c r="J389" s="15"/>
      <c r="K389" s="15"/>
      <c r="L389" s="15"/>
    </row>
    <row r="390" spans="5:12" ht="14.45" customHeight="1" x14ac:dyDescent="0.25">
      <c r="E390" s="15"/>
      <c r="F390" s="15"/>
      <c r="G390" s="15"/>
      <c r="H390" s="15"/>
      <c r="I390" s="15"/>
      <c r="J390" s="15"/>
      <c r="K390" s="15"/>
      <c r="L390" s="15"/>
    </row>
    <row r="391" spans="5:12" ht="14.45" customHeight="1" x14ac:dyDescent="0.25">
      <c r="E391" s="15"/>
      <c r="F391" s="15"/>
      <c r="G391" s="15"/>
      <c r="H391" s="15"/>
      <c r="I391" s="15"/>
      <c r="J391" s="15"/>
      <c r="K391" s="15"/>
      <c r="L391" s="15"/>
    </row>
    <row r="392" spans="5:12" ht="14.45" customHeight="1" x14ac:dyDescent="0.25">
      <c r="E392" s="15"/>
      <c r="F392" s="15"/>
      <c r="G392" s="15"/>
      <c r="H392" s="15"/>
      <c r="I392" s="15"/>
      <c r="J392" s="15"/>
      <c r="K392" s="15"/>
      <c r="L392" s="15"/>
    </row>
    <row r="393" spans="5:12" ht="14.45" customHeight="1" x14ac:dyDescent="0.25">
      <c r="E393" s="15"/>
      <c r="F393" s="15"/>
      <c r="G393" s="15"/>
      <c r="H393" s="15"/>
      <c r="I393" s="15"/>
      <c r="J393" s="15"/>
      <c r="K393" s="15"/>
      <c r="L393" s="15"/>
    </row>
    <row r="394" spans="5:12" ht="14.45" customHeight="1" x14ac:dyDescent="0.25">
      <c r="E394" s="15"/>
      <c r="F394" s="15"/>
      <c r="G394" s="15"/>
      <c r="H394" s="15"/>
      <c r="I394" s="15"/>
      <c r="J394" s="15"/>
      <c r="K394" s="15"/>
      <c r="L394" s="15"/>
    </row>
    <row r="395" spans="5:12" ht="14.45" customHeight="1" x14ac:dyDescent="0.25">
      <c r="E395" s="15"/>
      <c r="F395" s="15"/>
      <c r="G395" s="15"/>
      <c r="H395" s="15"/>
      <c r="I395" s="15"/>
      <c r="J395" s="15"/>
      <c r="K395" s="15"/>
      <c r="L395" s="15"/>
    </row>
    <row r="396" spans="5:12" ht="14.45" customHeight="1" x14ac:dyDescent="0.25">
      <c r="E396" s="15"/>
      <c r="F396" s="15"/>
      <c r="G396" s="15"/>
      <c r="H396" s="15"/>
      <c r="I396" s="15"/>
      <c r="J396" s="15"/>
      <c r="K396" s="15"/>
      <c r="L396" s="15"/>
    </row>
    <row r="397" spans="5:12" ht="14.45" customHeight="1" x14ac:dyDescent="0.25">
      <c r="E397" s="15"/>
      <c r="F397" s="15"/>
      <c r="G397" s="15"/>
      <c r="H397" s="15"/>
      <c r="I397" s="15"/>
      <c r="J397" s="15"/>
      <c r="K397" s="15"/>
      <c r="L397" s="15"/>
    </row>
    <row r="398" spans="5:12" ht="14.45" customHeight="1" x14ac:dyDescent="0.25">
      <c r="E398" s="15"/>
      <c r="F398" s="15"/>
      <c r="G398" s="15"/>
      <c r="H398" s="15"/>
      <c r="I398" s="15"/>
      <c r="J398" s="15"/>
      <c r="K398" s="15"/>
      <c r="L398" s="15"/>
    </row>
    <row r="399" spans="5:12" ht="14.45" customHeight="1" x14ac:dyDescent="0.25">
      <c r="E399" s="15"/>
      <c r="F399" s="15"/>
      <c r="G399" s="15"/>
      <c r="H399" s="15"/>
      <c r="I399" s="15"/>
      <c r="J399" s="15"/>
      <c r="K399" s="15"/>
      <c r="L399" s="15"/>
    </row>
    <row r="400" spans="5:12" ht="14.45" customHeight="1" x14ac:dyDescent="0.25">
      <c r="E400" s="15"/>
      <c r="F400" s="15"/>
      <c r="G400" s="15"/>
      <c r="H400" s="15"/>
      <c r="I400" s="15"/>
      <c r="J400" s="15"/>
      <c r="K400" s="15"/>
      <c r="L400" s="15"/>
    </row>
    <row r="401" spans="5:12" ht="14.45" customHeight="1" x14ac:dyDescent="0.25">
      <c r="E401" s="15"/>
      <c r="F401" s="15"/>
      <c r="G401" s="15"/>
      <c r="H401" s="15"/>
      <c r="I401" s="15"/>
      <c r="J401" s="15"/>
      <c r="K401" s="15"/>
      <c r="L401" s="15"/>
    </row>
    <row r="402" spans="5:12" ht="14.45" customHeight="1" x14ac:dyDescent="0.25">
      <c r="E402" s="15"/>
      <c r="F402" s="15"/>
      <c r="G402" s="15"/>
      <c r="H402" s="15"/>
      <c r="I402" s="15"/>
      <c r="J402" s="15"/>
      <c r="K402" s="15"/>
      <c r="L402" s="15"/>
    </row>
    <row r="403" spans="5:12" ht="14.45" customHeight="1" x14ac:dyDescent="0.25">
      <c r="E403" s="15"/>
      <c r="F403" s="15"/>
      <c r="G403" s="15"/>
      <c r="H403" s="15"/>
      <c r="I403" s="15"/>
      <c r="J403" s="15"/>
      <c r="K403" s="15"/>
      <c r="L403" s="15"/>
    </row>
    <row r="404" spans="5:12" ht="14.45" customHeight="1" x14ac:dyDescent="0.25">
      <c r="E404" s="15"/>
      <c r="F404" s="15"/>
      <c r="G404" s="15"/>
      <c r="H404" s="15"/>
      <c r="I404" s="15"/>
      <c r="J404" s="15"/>
      <c r="K404" s="15"/>
      <c r="L404" s="15"/>
    </row>
    <row r="405" spans="5:12" ht="14.45" customHeight="1" x14ac:dyDescent="0.25">
      <c r="E405" s="15"/>
      <c r="F405" s="15"/>
      <c r="G405" s="15"/>
      <c r="H405" s="15"/>
      <c r="I405" s="15"/>
      <c r="J405" s="15"/>
      <c r="K405" s="15"/>
      <c r="L405" s="15"/>
    </row>
    <row r="406" spans="5:12" ht="14.45" customHeight="1" x14ac:dyDescent="0.25">
      <c r="E406" s="15"/>
      <c r="F406" s="15"/>
      <c r="G406" s="15"/>
      <c r="H406" s="15"/>
      <c r="I406" s="15"/>
      <c r="J406" s="15"/>
      <c r="K406" s="15"/>
      <c r="L406" s="15"/>
    </row>
    <row r="407" spans="5:12" ht="14.45" customHeight="1" x14ac:dyDescent="0.25">
      <c r="E407" s="15"/>
      <c r="F407" s="15"/>
      <c r="G407" s="15"/>
      <c r="H407" s="15"/>
      <c r="I407" s="15"/>
      <c r="J407" s="15"/>
      <c r="K407" s="15"/>
      <c r="L407" s="15"/>
    </row>
    <row r="408" spans="5:12" ht="14.45" customHeight="1" x14ac:dyDescent="0.25">
      <c r="E408" s="15"/>
      <c r="F408" s="15"/>
      <c r="G408" s="15"/>
      <c r="H408" s="15"/>
      <c r="I408" s="15"/>
      <c r="J408" s="15"/>
      <c r="K408" s="15"/>
      <c r="L408" s="15"/>
    </row>
    <row r="409" spans="5:12" ht="14.45" customHeight="1" x14ac:dyDescent="0.25">
      <c r="E409" s="15"/>
      <c r="F409" s="15"/>
      <c r="G409" s="15"/>
      <c r="H409" s="15"/>
      <c r="I409" s="15"/>
      <c r="J409" s="15"/>
      <c r="K409" s="15"/>
      <c r="L409" s="15"/>
    </row>
    <row r="410" spans="5:12" ht="14.45" customHeight="1" x14ac:dyDescent="0.25">
      <c r="E410" s="15"/>
      <c r="F410" s="15"/>
      <c r="G410" s="15"/>
      <c r="H410" s="15"/>
      <c r="I410" s="15"/>
      <c r="J410" s="15"/>
      <c r="K410" s="15"/>
      <c r="L410" s="15"/>
    </row>
    <row r="411" spans="5:12" ht="14.45" customHeight="1" x14ac:dyDescent="0.25">
      <c r="E411" s="15"/>
      <c r="F411" s="15"/>
      <c r="G411" s="15"/>
      <c r="H411" s="15"/>
      <c r="I411" s="15"/>
      <c r="J411" s="15"/>
      <c r="K411" s="15"/>
      <c r="L411" s="15"/>
    </row>
    <row r="412" spans="5:12" ht="14.45" customHeight="1" x14ac:dyDescent="0.25">
      <c r="E412" s="15"/>
      <c r="F412" s="15"/>
      <c r="G412" s="15"/>
      <c r="H412" s="15"/>
      <c r="I412" s="15"/>
      <c r="J412" s="15"/>
      <c r="K412" s="15"/>
      <c r="L412" s="15"/>
    </row>
    <row r="413" spans="5:12" ht="14.45" customHeight="1" x14ac:dyDescent="0.25">
      <c r="E413" s="15"/>
      <c r="F413" s="15"/>
      <c r="G413" s="15"/>
      <c r="H413" s="15"/>
      <c r="I413" s="15"/>
      <c r="J413" s="15"/>
      <c r="K413" s="15"/>
      <c r="L413" s="15"/>
    </row>
    <row r="414" spans="5:12" ht="14.45" customHeight="1" x14ac:dyDescent="0.25">
      <c r="E414" s="15"/>
      <c r="F414" s="15"/>
      <c r="G414" s="15"/>
      <c r="H414" s="15"/>
      <c r="I414" s="15"/>
      <c r="J414" s="15"/>
      <c r="K414" s="15"/>
      <c r="L414" s="15"/>
    </row>
    <row r="415" spans="5:12" ht="14.45" customHeight="1" x14ac:dyDescent="0.25">
      <c r="E415" s="15"/>
      <c r="F415" s="15"/>
      <c r="G415" s="15"/>
      <c r="H415" s="15"/>
      <c r="I415" s="15"/>
      <c r="J415" s="15"/>
      <c r="K415" s="15"/>
      <c r="L415" s="15"/>
    </row>
    <row r="416" spans="5:12" ht="14.45" customHeight="1" x14ac:dyDescent="0.25">
      <c r="E416" s="15"/>
      <c r="F416" s="15"/>
      <c r="G416" s="15"/>
      <c r="H416" s="15"/>
      <c r="I416" s="15"/>
      <c r="J416" s="15"/>
      <c r="K416" s="15"/>
      <c r="L416" s="15"/>
    </row>
    <row r="417" spans="5:12" ht="14.45" customHeight="1" x14ac:dyDescent="0.25">
      <c r="E417" s="15"/>
      <c r="F417" s="15"/>
      <c r="G417" s="15"/>
      <c r="H417" s="15"/>
      <c r="I417" s="15"/>
      <c r="J417" s="15"/>
      <c r="K417" s="15"/>
      <c r="L417" s="15"/>
    </row>
    <row r="418" spans="5:12" ht="14.45" customHeight="1" x14ac:dyDescent="0.25">
      <c r="E418" s="15"/>
      <c r="F418" s="15"/>
      <c r="G418" s="15"/>
      <c r="H418" s="15"/>
      <c r="I418" s="15"/>
      <c r="J418" s="15"/>
      <c r="K418" s="15"/>
      <c r="L418" s="15"/>
    </row>
    <row r="419" spans="5:12" ht="14.45" customHeight="1" x14ac:dyDescent="0.25">
      <c r="E419" s="15"/>
      <c r="F419" s="15"/>
      <c r="G419" s="15"/>
      <c r="H419" s="15"/>
      <c r="I419" s="15"/>
      <c r="J419" s="15"/>
      <c r="K419" s="15"/>
      <c r="L419" s="15"/>
    </row>
    <row r="420" spans="5:12" ht="14.45" customHeight="1" x14ac:dyDescent="0.25">
      <c r="E420" s="15"/>
      <c r="F420" s="15"/>
      <c r="G420" s="15"/>
      <c r="H420" s="15"/>
      <c r="I420" s="15"/>
      <c r="J420" s="15"/>
      <c r="K420" s="15"/>
      <c r="L420" s="15"/>
    </row>
    <row r="421" spans="5:12" ht="14.45" customHeight="1" x14ac:dyDescent="0.25">
      <c r="E421" s="15"/>
      <c r="F421" s="15"/>
      <c r="G421" s="15"/>
      <c r="H421" s="15"/>
      <c r="I421" s="15"/>
      <c r="J421" s="15"/>
      <c r="K421" s="15"/>
      <c r="L421" s="15"/>
    </row>
    <row r="422" spans="5:12" ht="14.45" customHeight="1" x14ac:dyDescent="0.25">
      <c r="E422" s="15"/>
      <c r="F422" s="15"/>
      <c r="G422" s="15"/>
      <c r="H422" s="15"/>
      <c r="I422" s="15"/>
      <c r="J422" s="15"/>
      <c r="K422" s="15"/>
      <c r="L422" s="15"/>
    </row>
    <row r="423" spans="5:12" ht="14.45" customHeight="1" x14ac:dyDescent="0.25">
      <c r="E423" s="15"/>
      <c r="F423" s="15"/>
      <c r="G423" s="15"/>
      <c r="H423" s="15"/>
      <c r="I423" s="15"/>
      <c r="J423" s="15"/>
      <c r="K423" s="15"/>
      <c r="L423" s="15"/>
    </row>
    <row r="424" spans="5:12" ht="14.45" customHeight="1" x14ac:dyDescent="0.25">
      <c r="E424" s="15"/>
      <c r="F424" s="15"/>
      <c r="G424" s="15"/>
      <c r="H424" s="15"/>
      <c r="I424" s="15"/>
      <c r="J424" s="15"/>
      <c r="K424" s="15"/>
      <c r="L424" s="15"/>
    </row>
    <row r="425" spans="5:12" ht="14.45" customHeight="1" x14ac:dyDescent="0.25">
      <c r="E425" s="15"/>
      <c r="F425" s="15"/>
      <c r="G425" s="15"/>
      <c r="H425" s="15"/>
      <c r="I425" s="15"/>
      <c r="J425" s="15"/>
      <c r="K425" s="15"/>
      <c r="L425" s="15"/>
    </row>
    <row r="426" spans="5:12" ht="14.45" customHeight="1" x14ac:dyDescent="0.25">
      <c r="E426" s="15"/>
      <c r="F426" s="15"/>
      <c r="G426" s="15"/>
      <c r="H426" s="15"/>
      <c r="I426" s="15"/>
      <c r="J426" s="15"/>
      <c r="K426" s="15"/>
      <c r="L426" s="15"/>
    </row>
    <row r="427" spans="5:12" ht="14.45" customHeight="1" x14ac:dyDescent="0.25">
      <c r="E427" s="15"/>
      <c r="F427" s="15"/>
      <c r="G427" s="15"/>
      <c r="H427" s="15"/>
      <c r="I427" s="15"/>
      <c r="J427" s="15"/>
      <c r="K427" s="15"/>
      <c r="L427" s="15"/>
    </row>
    <row r="428" spans="5:12" ht="14.45" customHeight="1" x14ac:dyDescent="0.25">
      <c r="E428" s="15"/>
      <c r="F428" s="15"/>
      <c r="G428" s="15"/>
      <c r="H428" s="15"/>
      <c r="I428" s="15"/>
      <c r="J428" s="15"/>
      <c r="K428" s="15"/>
      <c r="L428" s="15"/>
    </row>
    <row r="429" spans="5:12" ht="14.45" customHeight="1" x14ac:dyDescent="0.25">
      <c r="E429" s="15"/>
      <c r="F429" s="15"/>
      <c r="G429" s="15"/>
      <c r="H429" s="15"/>
      <c r="I429" s="15"/>
      <c r="J429" s="15"/>
      <c r="K429" s="15"/>
      <c r="L429" s="15"/>
    </row>
    <row r="430" spans="5:12" ht="14.45" customHeight="1" x14ac:dyDescent="0.25">
      <c r="E430" s="15"/>
      <c r="F430" s="15"/>
      <c r="G430" s="15"/>
      <c r="H430" s="15"/>
      <c r="I430" s="15"/>
      <c r="J430" s="15"/>
      <c r="K430" s="15"/>
      <c r="L430" s="15"/>
    </row>
    <row r="431" spans="5:12" ht="14.45" customHeight="1" x14ac:dyDescent="0.25">
      <c r="E431" s="15"/>
      <c r="F431" s="15"/>
      <c r="G431" s="15"/>
      <c r="H431" s="15"/>
      <c r="I431" s="15"/>
      <c r="J431" s="15"/>
      <c r="K431" s="15"/>
      <c r="L431" s="15"/>
    </row>
    <row r="432" spans="5:12" ht="14.45" customHeight="1" x14ac:dyDescent="0.25">
      <c r="E432" s="15"/>
      <c r="F432" s="15"/>
      <c r="G432" s="15"/>
      <c r="H432" s="15"/>
      <c r="I432" s="15"/>
      <c r="J432" s="15"/>
      <c r="K432" s="15"/>
      <c r="L432" s="15"/>
    </row>
    <row r="433" spans="5:12" ht="14.45" customHeight="1" x14ac:dyDescent="0.25">
      <c r="E433" s="15"/>
      <c r="F433" s="15"/>
      <c r="G433" s="15"/>
      <c r="H433" s="15"/>
      <c r="I433" s="15"/>
      <c r="J433" s="15"/>
      <c r="K433" s="15"/>
      <c r="L433" s="15"/>
    </row>
    <row r="434" spans="5:12" ht="14.45" customHeight="1" x14ac:dyDescent="0.25">
      <c r="E434" s="15"/>
      <c r="F434" s="15"/>
      <c r="G434" s="15"/>
      <c r="H434" s="15"/>
      <c r="I434" s="15"/>
      <c r="J434" s="15"/>
      <c r="K434" s="15"/>
      <c r="L434" s="15"/>
    </row>
    <row r="435" spans="5:12" ht="14.45" customHeight="1" x14ac:dyDescent="0.25">
      <c r="E435" s="15"/>
      <c r="F435" s="15"/>
      <c r="G435" s="15"/>
      <c r="H435" s="15"/>
      <c r="I435" s="15"/>
      <c r="J435" s="15"/>
      <c r="K435" s="15"/>
      <c r="L435" s="15"/>
    </row>
    <row r="436" spans="5:12" ht="14.45" customHeight="1" x14ac:dyDescent="0.25">
      <c r="E436" s="15"/>
      <c r="F436" s="15"/>
      <c r="G436" s="15"/>
      <c r="H436" s="15"/>
      <c r="I436" s="15"/>
      <c r="J436" s="15"/>
      <c r="K436" s="15"/>
      <c r="L436" s="15"/>
    </row>
    <row r="437" spans="5:12" ht="14.45" customHeight="1" x14ac:dyDescent="0.25">
      <c r="E437" s="15"/>
      <c r="F437" s="15"/>
      <c r="G437" s="15"/>
      <c r="H437" s="15"/>
      <c r="I437" s="15"/>
      <c r="J437" s="15"/>
      <c r="K437" s="15"/>
      <c r="L437" s="15"/>
    </row>
    <row r="438" spans="5:12" ht="14.45" customHeight="1" x14ac:dyDescent="0.25">
      <c r="E438" s="15"/>
      <c r="F438" s="15"/>
      <c r="G438" s="15"/>
      <c r="H438" s="15"/>
      <c r="I438" s="15"/>
      <c r="J438" s="15"/>
      <c r="K438" s="15"/>
      <c r="L438" s="15"/>
    </row>
    <row r="439" spans="5:12" ht="14.45" customHeight="1" x14ac:dyDescent="0.25">
      <c r="E439" s="15"/>
      <c r="F439" s="15"/>
      <c r="G439" s="15"/>
      <c r="H439" s="15"/>
      <c r="I439" s="15"/>
      <c r="J439" s="15"/>
      <c r="K439" s="15"/>
      <c r="L439" s="15"/>
    </row>
    <row r="440" spans="5:12" ht="14.45" customHeight="1" x14ac:dyDescent="0.25">
      <c r="E440" s="15"/>
      <c r="F440" s="15"/>
      <c r="G440" s="15"/>
      <c r="H440" s="15"/>
      <c r="I440" s="15"/>
      <c r="J440" s="15"/>
      <c r="K440" s="15"/>
      <c r="L440" s="15"/>
    </row>
    <row r="441" spans="5:12" ht="14.45" customHeight="1" x14ac:dyDescent="0.25">
      <c r="E441" s="15"/>
      <c r="F441" s="15"/>
      <c r="G441" s="15"/>
      <c r="H441" s="15"/>
      <c r="I441" s="15"/>
      <c r="J441" s="15"/>
      <c r="K441" s="15"/>
      <c r="L441" s="15"/>
    </row>
    <row r="442" spans="5:12" ht="14.45" customHeight="1" x14ac:dyDescent="0.25">
      <c r="E442" s="15"/>
      <c r="F442" s="15"/>
      <c r="G442" s="15"/>
      <c r="H442" s="15"/>
      <c r="I442" s="15"/>
      <c r="J442" s="15"/>
      <c r="K442" s="15"/>
      <c r="L442" s="15"/>
    </row>
    <row r="443" spans="5:12" ht="14.45" customHeight="1" x14ac:dyDescent="0.25">
      <c r="E443" s="15"/>
      <c r="F443" s="15"/>
      <c r="G443" s="15"/>
      <c r="H443" s="15"/>
      <c r="I443" s="15"/>
      <c r="J443" s="15"/>
      <c r="K443" s="15"/>
      <c r="L443" s="15"/>
    </row>
    <row r="444" spans="5:12" ht="14.45" customHeight="1" x14ac:dyDescent="0.25">
      <c r="E444" s="15"/>
      <c r="F444" s="15"/>
      <c r="G444" s="15"/>
      <c r="H444" s="15"/>
      <c r="I444" s="15"/>
      <c r="J444" s="15"/>
      <c r="K444" s="15"/>
      <c r="L444" s="15"/>
    </row>
    <row r="445" spans="5:12" ht="14.45" customHeight="1" x14ac:dyDescent="0.25">
      <c r="E445" s="15"/>
      <c r="F445" s="15"/>
      <c r="G445" s="15"/>
      <c r="H445" s="15"/>
      <c r="I445" s="15"/>
      <c r="J445" s="15"/>
      <c r="K445" s="15"/>
      <c r="L445" s="15"/>
    </row>
    <row r="446" spans="5:12" ht="14.45" customHeight="1" x14ac:dyDescent="0.25">
      <c r="E446" s="15"/>
      <c r="F446" s="15"/>
      <c r="G446" s="15"/>
      <c r="H446" s="15"/>
      <c r="I446" s="15"/>
      <c r="J446" s="15"/>
      <c r="K446" s="15"/>
      <c r="L446" s="15"/>
    </row>
    <row r="447" spans="5:12" ht="14.45" customHeight="1" x14ac:dyDescent="0.25">
      <c r="E447" s="15"/>
      <c r="F447" s="15"/>
      <c r="G447" s="15"/>
      <c r="H447" s="15"/>
      <c r="I447" s="15"/>
      <c r="J447" s="15"/>
      <c r="K447" s="15"/>
      <c r="L447" s="15"/>
    </row>
    <row r="448" spans="5:12" ht="14.45" customHeight="1" x14ac:dyDescent="0.25">
      <c r="E448" s="15"/>
      <c r="F448" s="15"/>
      <c r="G448" s="15"/>
      <c r="H448" s="15"/>
      <c r="I448" s="15"/>
      <c r="J448" s="15"/>
      <c r="K448" s="15"/>
      <c r="L448" s="15"/>
    </row>
    <row r="449" spans="5:12" ht="14.45" customHeight="1" x14ac:dyDescent="0.25">
      <c r="E449" s="15"/>
      <c r="F449" s="15"/>
      <c r="G449" s="15"/>
      <c r="H449" s="15"/>
      <c r="I449" s="15"/>
      <c r="J449" s="15"/>
      <c r="K449" s="15"/>
      <c r="L449" s="15"/>
    </row>
    <row r="450" spans="5:12" ht="14.45" customHeight="1" x14ac:dyDescent="0.25">
      <c r="E450" s="15"/>
      <c r="F450" s="15"/>
      <c r="G450" s="15"/>
      <c r="H450" s="15"/>
      <c r="I450" s="15"/>
      <c r="J450" s="15"/>
      <c r="K450" s="15"/>
      <c r="L450" s="15"/>
    </row>
    <row r="451" spans="5:12" ht="14.45" customHeight="1" x14ac:dyDescent="0.25">
      <c r="E451" s="15"/>
      <c r="F451" s="15"/>
      <c r="G451" s="15"/>
      <c r="H451" s="15"/>
      <c r="I451" s="15"/>
      <c r="J451" s="15"/>
      <c r="K451" s="15"/>
      <c r="L451" s="15"/>
    </row>
    <row r="452" spans="5:12" ht="14.45" customHeight="1" x14ac:dyDescent="0.25">
      <c r="E452" s="15"/>
      <c r="F452" s="15"/>
      <c r="G452" s="15"/>
      <c r="H452" s="15"/>
      <c r="I452" s="15"/>
      <c r="J452" s="15"/>
      <c r="K452" s="15"/>
      <c r="L452" s="15"/>
    </row>
    <row r="453" spans="5:12" ht="14.45" customHeight="1" x14ac:dyDescent="0.25">
      <c r="E453" s="15"/>
      <c r="F453" s="15"/>
      <c r="G453" s="15"/>
      <c r="H453" s="15"/>
      <c r="I453" s="15"/>
      <c r="J453" s="15"/>
      <c r="K453" s="15"/>
      <c r="L453" s="15"/>
    </row>
    <row r="454" spans="5:12" ht="14.45" customHeight="1" x14ac:dyDescent="0.25">
      <c r="E454" s="15"/>
      <c r="F454" s="15"/>
      <c r="G454" s="15"/>
      <c r="H454" s="15"/>
      <c r="I454" s="15"/>
      <c r="J454" s="15"/>
      <c r="K454" s="15"/>
      <c r="L454" s="15"/>
    </row>
    <row r="455" spans="5:12" ht="14.45" customHeight="1" x14ac:dyDescent="0.25">
      <c r="E455" s="15"/>
      <c r="F455" s="15"/>
      <c r="G455" s="15"/>
      <c r="H455" s="15"/>
      <c r="I455" s="15"/>
      <c r="J455" s="15"/>
      <c r="K455" s="15"/>
      <c r="L455" s="15"/>
    </row>
    <row r="456" spans="5:12" ht="14.45" customHeight="1" x14ac:dyDescent="0.25">
      <c r="E456" s="15"/>
      <c r="F456" s="15"/>
      <c r="G456" s="15"/>
      <c r="H456" s="15"/>
      <c r="I456" s="15"/>
      <c r="J456" s="15"/>
      <c r="K456" s="15"/>
      <c r="L456" s="15"/>
    </row>
    <row r="457" spans="5:12" ht="14.45" customHeight="1" x14ac:dyDescent="0.25">
      <c r="E457" s="15"/>
      <c r="F457" s="15"/>
      <c r="G457" s="15"/>
      <c r="H457" s="15"/>
      <c r="I457" s="15"/>
      <c r="J457" s="15"/>
      <c r="K457" s="15"/>
      <c r="L457" s="15"/>
    </row>
    <row r="458" spans="5:12" ht="14.45" customHeight="1" x14ac:dyDescent="0.25">
      <c r="E458" s="15"/>
      <c r="F458" s="15"/>
      <c r="G458" s="15"/>
      <c r="H458" s="15"/>
      <c r="I458" s="15"/>
      <c r="J458" s="15"/>
      <c r="K458" s="15"/>
      <c r="L458" s="15"/>
    </row>
    <row r="459" spans="5:12" ht="14.45" customHeight="1" x14ac:dyDescent="0.25">
      <c r="E459" s="15"/>
      <c r="F459" s="15"/>
      <c r="G459" s="15"/>
      <c r="H459" s="15"/>
      <c r="I459" s="15"/>
      <c r="J459" s="15"/>
      <c r="K459" s="15"/>
      <c r="L459" s="15"/>
    </row>
    <row r="460" spans="5:12" ht="14.45" customHeight="1" x14ac:dyDescent="0.25">
      <c r="E460" s="15"/>
      <c r="F460" s="15"/>
      <c r="G460" s="15"/>
      <c r="H460" s="15"/>
      <c r="I460" s="15"/>
      <c r="J460" s="15"/>
      <c r="K460" s="15"/>
      <c r="L460" s="15"/>
    </row>
    <row r="461" spans="5:12" ht="14.45" customHeight="1" x14ac:dyDescent="0.25">
      <c r="E461" s="15"/>
      <c r="F461" s="15"/>
      <c r="G461" s="15"/>
      <c r="H461" s="15"/>
      <c r="I461" s="15"/>
      <c r="J461" s="15"/>
      <c r="K461" s="15"/>
      <c r="L461" s="15"/>
    </row>
    <row r="462" spans="5:12" ht="14.45" customHeight="1" x14ac:dyDescent="0.25">
      <c r="E462" s="15"/>
      <c r="F462" s="15"/>
      <c r="G462" s="15"/>
      <c r="H462" s="15"/>
      <c r="I462" s="15"/>
      <c r="J462" s="15"/>
      <c r="K462" s="15"/>
      <c r="L462" s="15"/>
    </row>
    <row r="463" spans="5:12" ht="14.45" customHeight="1" x14ac:dyDescent="0.25">
      <c r="E463" s="15"/>
      <c r="F463" s="15"/>
      <c r="G463" s="15"/>
      <c r="H463" s="15"/>
      <c r="I463" s="15"/>
      <c r="J463" s="15"/>
      <c r="K463" s="15"/>
      <c r="L463" s="15"/>
    </row>
    <row r="464" spans="5:12" ht="14.45" customHeight="1" x14ac:dyDescent="0.25">
      <c r="E464" s="15"/>
      <c r="F464" s="15"/>
      <c r="G464" s="15"/>
      <c r="H464" s="15"/>
      <c r="I464" s="15"/>
      <c r="J464" s="15"/>
      <c r="K464" s="15"/>
      <c r="L464" s="15"/>
    </row>
    <row r="465" spans="5:12" ht="14.45" customHeight="1" x14ac:dyDescent="0.25">
      <c r="E465" s="15"/>
      <c r="F465" s="15"/>
      <c r="G465" s="15"/>
      <c r="H465" s="15"/>
      <c r="I465" s="15"/>
      <c r="J465" s="15"/>
      <c r="K465" s="15"/>
      <c r="L465" s="15"/>
    </row>
    <row r="466" spans="5:12" ht="14.45" customHeight="1" x14ac:dyDescent="0.25">
      <c r="E466" s="15"/>
      <c r="F466" s="15"/>
      <c r="G466" s="15"/>
      <c r="H466" s="15"/>
      <c r="I466" s="15"/>
      <c r="J466" s="15"/>
      <c r="K466" s="15"/>
      <c r="L466" s="15"/>
    </row>
    <row r="467" spans="5:12" ht="14.45" customHeight="1" x14ac:dyDescent="0.25">
      <c r="E467" s="15"/>
      <c r="F467" s="15"/>
      <c r="G467" s="15"/>
      <c r="H467" s="15"/>
      <c r="I467" s="15"/>
      <c r="J467" s="15"/>
      <c r="K467" s="15"/>
      <c r="L467" s="15"/>
    </row>
    <row r="468" spans="5:12" ht="14.45" customHeight="1" x14ac:dyDescent="0.25">
      <c r="E468" s="15"/>
      <c r="F468" s="15"/>
      <c r="G468" s="15"/>
      <c r="H468" s="15"/>
      <c r="I468" s="15"/>
      <c r="J468" s="15"/>
      <c r="K468" s="15"/>
      <c r="L468" s="15"/>
    </row>
    <row r="469" spans="5:12" ht="14.45" customHeight="1" x14ac:dyDescent="0.25">
      <c r="E469" s="15"/>
      <c r="F469" s="15"/>
      <c r="G469" s="15"/>
      <c r="H469" s="15"/>
      <c r="I469" s="15"/>
      <c r="J469" s="15"/>
      <c r="K469" s="15"/>
      <c r="L469" s="15"/>
    </row>
    <row r="470" spans="5:12" ht="14.45" customHeight="1" x14ac:dyDescent="0.25">
      <c r="E470" s="15"/>
      <c r="F470" s="15"/>
      <c r="G470" s="15"/>
      <c r="H470" s="15"/>
      <c r="I470" s="15"/>
      <c r="J470" s="15"/>
      <c r="K470" s="15"/>
      <c r="L470" s="15"/>
    </row>
    <row r="471" spans="5:12" ht="14.45" customHeight="1" x14ac:dyDescent="0.25">
      <c r="E471" s="15"/>
      <c r="F471" s="15"/>
      <c r="G471" s="15"/>
      <c r="H471" s="15"/>
      <c r="I471" s="15"/>
      <c r="J471" s="15"/>
      <c r="K471" s="15"/>
      <c r="L471" s="15"/>
    </row>
    <row r="472" spans="5:12" ht="14.45" customHeight="1" x14ac:dyDescent="0.25">
      <c r="E472" s="15"/>
      <c r="F472" s="15"/>
      <c r="G472" s="15"/>
      <c r="H472" s="15"/>
      <c r="I472" s="15"/>
      <c r="J472" s="15"/>
      <c r="K472" s="15"/>
      <c r="L472" s="15"/>
    </row>
    <row r="473" spans="5:12" ht="14.45" customHeight="1" x14ac:dyDescent="0.25">
      <c r="E473" s="15"/>
      <c r="F473" s="15"/>
      <c r="G473" s="15"/>
      <c r="H473" s="15"/>
      <c r="I473" s="15"/>
      <c r="J473" s="15"/>
      <c r="K473" s="15"/>
      <c r="L473" s="15"/>
    </row>
    <row r="474" spans="5:12" ht="14.45" customHeight="1" x14ac:dyDescent="0.25">
      <c r="E474" s="15"/>
      <c r="F474" s="15"/>
      <c r="G474" s="15"/>
      <c r="H474" s="15"/>
      <c r="I474" s="15"/>
      <c r="J474" s="15"/>
      <c r="K474" s="15"/>
      <c r="L474" s="15"/>
    </row>
    <row r="475" spans="5:12" ht="14.45" customHeight="1" x14ac:dyDescent="0.25">
      <c r="E475" s="15"/>
      <c r="F475" s="15"/>
      <c r="G475" s="15"/>
      <c r="H475" s="15"/>
      <c r="I475" s="15"/>
      <c r="J475" s="15"/>
      <c r="K475" s="15"/>
      <c r="L475" s="15"/>
    </row>
    <row r="476" spans="5:12" ht="14.45" customHeight="1" x14ac:dyDescent="0.25">
      <c r="E476" s="15"/>
      <c r="F476" s="15"/>
      <c r="G476" s="15"/>
      <c r="H476" s="15"/>
      <c r="I476" s="15"/>
      <c r="J476" s="15"/>
      <c r="K476" s="15"/>
      <c r="L476" s="15"/>
    </row>
    <row r="477" spans="5:12" ht="14.45" customHeight="1" x14ac:dyDescent="0.25">
      <c r="E477" s="15"/>
      <c r="F477" s="15"/>
      <c r="G477" s="15"/>
      <c r="H477" s="15"/>
      <c r="I477" s="15"/>
      <c r="J477" s="15"/>
      <c r="K477" s="15"/>
      <c r="L477" s="15"/>
    </row>
    <row r="478" spans="5:12" ht="14.45" customHeight="1" x14ac:dyDescent="0.25">
      <c r="E478" s="15"/>
      <c r="F478" s="15"/>
      <c r="G478" s="15"/>
      <c r="H478" s="15"/>
      <c r="I478" s="15"/>
      <c r="J478" s="15"/>
      <c r="K478" s="15"/>
      <c r="L478" s="15"/>
    </row>
    <row r="479" spans="5:12" ht="14.45" customHeight="1" x14ac:dyDescent="0.25">
      <c r="E479" s="15"/>
      <c r="F479" s="15"/>
      <c r="G479" s="15"/>
      <c r="H479" s="15"/>
      <c r="I479" s="15"/>
      <c r="J479" s="15"/>
      <c r="K479" s="15"/>
      <c r="L479" s="15"/>
    </row>
    <row r="480" spans="5:12" ht="14.45" customHeight="1" x14ac:dyDescent="0.25">
      <c r="E480" s="15"/>
      <c r="F480" s="15"/>
      <c r="G480" s="15"/>
      <c r="H480" s="15"/>
      <c r="I480" s="15"/>
      <c r="J480" s="15"/>
      <c r="K480" s="15"/>
      <c r="L480" s="15"/>
    </row>
    <row r="481" spans="5:12" ht="14.45" customHeight="1" x14ac:dyDescent="0.25">
      <c r="E481" s="15"/>
      <c r="F481" s="15"/>
      <c r="G481" s="15"/>
      <c r="H481" s="15"/>
      <c r="I481" s="15"/>
      <c r="J481" s="15"/>
      <c r="K481" s="15"/>
      <c r="L481" s="15"/>
    </row>
    <row r="482" spans="5:12" ht="14.45" customHeight="1" x14ac:dyDescent="0.25">
      <c r="E482" s="15"/>
      <c r="F482" s="15"/>
      <c r="G482" s="15"/>
      <c r="H482" s="15"/>
      <c r="I482" s="15"/>
      <c r="J482" s="15"/>
      <c r="K482" s="15"/>
      <c r="L482" s="15"/>
    </row>
    <row r="483" spans="5:12" ht="14.45" customHeight="1" x14ac:dyDescent="0.25">
      <c r="E483" s="15"/>
      <c r="F483" s="15"/>
      <c r="G483" s="15"/>
      <c r="H483" s="15"/>
      <c r="I483" s="15"/>
      <c r="J483" s="15"/>
      <c r="K483" s="15"/>
      <c r="L483" s="15"/>
    </row>
    <row r="484" spans="5:12" ht="14.45" customHeight="1" x14ac:dyDescent="0.25">
      <c r="E484" s="15"/>
      <c r="F484" s="15"/>
      <c r="G484" s="15"/>
      <c r="H484" s="15"/>
      <c r="I484" s="15"/>
      <c r="J484" s="15"/>
      <c r="K484" s="15"/>
      <c r="L484" s="15"/>
    </row>
    <row r="485" spans="5:12" ht="14.45" customHeight="1" x14ac:dyDescent="0.25">
      <c r="E485" s="15"/>
      <c r="F485" s="15"/>
      <c r="G485" s="15"/>
      <c r="H485" s="15"/>
      <c r="I485" s="15"/>
      <c r="J485" s="15"/>
      <c r="K485" s="15"/>
      <c r="L485" s="15"/>
    </row>
    <row r="486" spans="5:12" ht="14.45" customHeight="1" x14ac:dyDescent="0.25">
      <c r="E486" s="15"/>
      <c r="F486" s="15"/>
      <c r="G486" s="15"/>
      <c r="H486" s="15"/>
      <c r="I486" s="15"/>
      <c r="J486" s="15"/>
      <c r="K486" s="15"/>
      <c r="L486" s="15"/>
    </row>
    <row r="487" spans="5:12" ht="14.45" customHeight="1" x14ac:dyDescent="0.25">
      <c r="E487" s="15"/>
      <c r="F487" s="15"/>
      <c r="G487" s="15"/>
      <c r="H487" s="15"/>
      <c r="I487" s="15"/>
      <c r="J487" s="15"/>
      <c r="K487" s="15"/>
      <c r="L487" s="15"/>
    </row>
    <row r="488" spans="5:12" ht="14.45" customHeight="1" x14ac:dyDescent="0.25">
      <c r="E488" s="15"/>
      <c r="F488" s="15"/>
      <c r="G488" s="15"/>
      <c r="H488" s="15"/>
      <c r="I488" s="15"/>
      <c r="J488" s="15"/>
      <c r="K488" s="15"/>
      <c r="L488" s="15"/>
    </row>
    <row r="489" spans="5:12" ht="14.45" customHeight="1" x14ac:dyDescent="0.25">
      <c r="E489" s="15"/>
      <c r="F489" s="15"/>
      <c r="G489" s="15"/>
      <c r="H489" s="15"/>
      <c r="I489" s="15"/>
      <c r="J489" s="15"/>
      <c r="K489" s="15"/>
      <c r="L489" s="15"/>
    </row>
    <row r="490" spans="5:12" ht="14.45" customHeight="1" x14ac:dyDescent="0.25">
      <c r="E490" s="15"/>
      <c r="F490" s="15"/>
      <c r="G490" s="15"/>
      <c r="H490" s="15"/>
      <c r="I490" s="15"/>
      <c r="J490" s="15"/>
      <c r="K490" s="15"/>
      <c r="L490" s="15"/>
    </row>
    <row r="491" spans="5:12" ht="14.45" customHeight="1" x14ac:dyDescent="0.25">
      <c r="E491" s="15"/>
      <c r="F491" s="15"/>
      <c r="G491" s="15"/>
      <c r="H491" s="15"/>
      <c r="I491" s="15"/>
      <c r="J491" s="15"/>
      <c r="K491" s="15"/>
      <c r="L491" s="15"/>
    </row>
    <row r="492" spans="5:12" ht="14.45" customHeight="1" x14ac:dyDescent="0.25">
      <c r="E492" s="15"/>
      <c r="F492" s="15"/>
      <c r="G492" s="15"/>
      <c r="H492" s="15"/>
      <c r="I492" s="15"/>
      <c r="J492" s="15"/>
      <c r="K492" s="15"/>
      <c r="L492" s="15"/>
    </row>
    <row r="493" spans="5:12" ht="14.45" customHeight="1" x14ac:dyDescent="0.25">
      <c r="E493" s="15"/>
      <c r="F493" s="15"/>
      <c r="G493" s="15"/>
      <c r="H493" s="15"/>
      <c r="I493" s="15"/>
      <c r="J493" s="15"/>
      <c r="K493" s="15"/>
      <c r="L493" s="15"/>
    </row>
    <row r="494" spans="5:12" ht="14.45" customHeight="1" x14ac:dyDescent="0.25">
      <c r="E494" s="15"/>
      <c r="F494" s="15"/>
      <c r="G494" s="15"/>
      <c r="H494" s="15"/>
      <c r="I494" s="15"/>
      <c r="J494" s="15"/>
      <c r="K494" s="15"/>
      <c r="L494" s="15"/>
    </row>
    <row r="495" spans="5:12" ht="14.45" customHeight="1" x14ac:dyDescent="0.25">
      <c r="E495" s="15"/>
      <c r="F495" s="15"/>
      <c r="G495" s="15"/>
      <c r="H495" s="15"/>
      <c r="I495" s="15"/>
      <c r="J495" s="15"/>
      <c r="K495" s="15"/>
      <c r="L495" s="15"/>
    </row>
    <row r="496" spans="5:12" ht="14.45" customHeight="1" x14ac:dyDescent="0.25">
      <c r="E496" s="15"/>
      <c r="F496" s="15"/>
      <c r="G496" s="15"/>
      <c r="H496" s="15"/>
      <c r="I496" s="15"/>
      <c r="J496" s="15"/>
      <c r="K496" s="15"/>
      <c r="L496" s="15"/>
    </row>
    <row r="497" spans="5:12" ht="14.45" customHeight="1" x14ac:dyDescent="0.25">
      <c r="E497" s="15"/>
      <c r="F497" s="15"/>
      <c r="G497" s="15"/>
      <c r="H497" s="15"/>
      <c r="I497" s="15"/>
      <c r="J497" s="15"/>
      <c r="K497" s="15"/>
      <c r="L497" s="15"/>
    </row>
    <row r="498" spans="5:12" ht="14.45" customHeight="1" x14ac:dyDescent="0.25">
      <c r="E498" s="15"/>
      <c r="F498" s="15"/>
      <c r="G498" s="15"/>
      <c r="H498" s="15"/>
      <c r="I498" s="15"/>
      <c r="J498" s="15"/>
      <c r="K498" s="15"/>
      <c r="L498" s="15"/>
    </row>
    <row r="499" spans="5:12" ht="14.45" customHeight="1" x14ac:dyDescent="0.25">
      <c r="E499" s="15"/>
      <c r="F499" s="15"/>
      <c r="G499" s="15"/>
      <c r="H499" s="15"/>
      <c r="I499" s="15"/>
      <c r="J499" s="15"/>
      <c r="K499" s="15"/>
      <c r="L499" s="15"/>
    </row>
    <row r="500" spans="5:12" ht="14.45" customHeight="1" x14ac:dyDescent="0.25">
      <c r="E500" s="15"/>
      <c r="F500" s="15"/>
      <c r="G500" s="15"/>
      <c r="H500" s="15"/>
      <c r="I500" s="15"/>
      <c r="J500" s="15"/>
      <c r="K500" s="15"/>
      <c r="L500" s="15"/>
    </row>
    <row r="501" spans="5:12" ht="14.45" customHeight="1" x14ac:dyDescent="0.25">
      <c r="E501" s="15"/>
      <c r="F501" s="15"/>
      <c r="G501" s="15"/>
      <c r="H501" s="15"/>
      <c r="I501" s="15"/>
      <c r="J501" s="15"/>
      <c r="K501" s="15"/>
      <c r="L501" s="15"/>
    </row>
    <row r="502" spans="5:12" ht="14.45" customHeight="1" x14ac:dyDescent="0.25">
      <c r="E502" s="15"/>
      <c r="F502" s="15"/>
      <c r="G502" s="15"/>
      <c r="H502" s="15"/>
      <c r="I502" s="15"/>
      <c r="J502" s="15"/>
      <c r="K502" s="15"/>
      <c r="L502" s="15"/>
    </row>
    <row r="503" spans="5:12" ht="14.45" customHeight="1" x14ac:dyDescent="0.25">
      <c r="E503" s="15"/>
      <c r="F503" s="15"/>
      <c r="G503" s="15"/>
      <c r="H503" s="15"/>
      <c r="I503" s="15"/>
      <c r="J503" s="15"/>
      <c r="K503" s="15"/>
      <c r="L503" s="15"/>
    </row>
    <row r="504" spans="5:12" ht="14.45" customHeight="1" x14ac:dyDescent="0.25">
      <c r="E504" s="15"/>
      <c r="F504" s="15"/>
      <c r="G504" s="15"/>
      <c r="H504" s="15"/>
      <c r="I504" s="15"/>
      <c r="J504" s="15"/>
      <c r="K504" s="15"/>
      <c r="L504" s="15"/>
    </row>
    <row r="505" spans="5:12" ht="14.45" customHeight="1" x14ac:dyDescent="0.25">
      <c r="E505" s="15"/>
      <c r="F505" s="15"/>
      <c r="G505" s="15"/>
      <c r="H505" s="15"/>
      <c r="I505" s="15"/>
      <c r="J505" s="15"/>
      <c r="K505" s="15"/>
      <c r="L505" s="15"/>
    </row>
    <row r="506" spans="5:12" ht="14.45" customHeight="1" x14ac:dyDescent="0.25">
      <c r="E506" s="15"/>
      <c r="F506" s="15"/>
      <c r="G506" s="15"/>
      <c r="H506" s="15"/>
      <c r="I506" s="15"/>
      <c r="J506" s="15"/>
      <c r="K506" s="15"/>
      <c r="L506" s="15"/>
    </row>
    <row r="507" spans="5:12" ht="14.45" customHeight="1" x14ac:dyDescent="0.25">
      <c r="E507" s="15"/>
      <c r="F507" s="15"/>
      <c r="G507" s="15"/>
      <c r="H507" s="15"/>
      <c r="I507" s="15"/>
      <c r="J507" s="15"/>
      <c r="K507" s="15"/>
      <c r="L507" s="15"/>
    </row>
    <row r="508" spans="5:12" ht="14.45" customHeight="1" x14ac:dyDescent="0.25">
      <c r="E508" s="15"/>
      <c r="F508" s="15"/>
      <c r="G508" s="15"/>
      <c r="H508" s="15"/>
      <c r="I508" s="15"/>
      <c r="J508" s="15"/>
      <c r="K508" s="15"/>
      <c r="L508" s="15"/>
    </row>
    <row r="509" spans="5:12" ht="14.45" customHeight="1" x14ac:dyDescent="0.25">
      <c r="E509" s="15"/>
      <c r="F509" s="15"/>
      <c r="G509" s="15"/>
      <c r="H509" s="15"/>
      <c r="I509" s="15"/>
      <c r="J509" s="15"/>
      <c r="K509" s="15"/>
      <c r="L509" s="15"/>
    </row>
    <row r="510" spans="5:12" ht="14.45" customHeight="1" x14ac:dyDescent="0.25">
      <c r="E510" s="15"/>
      <c r="F510" s="15"/>
      <c r="G510" s="15"/>
      <c r="H510" s="15"/>
      <c r="I510" s="15"/>
      <c r="J510" s="15"/>
      <c r="K510" s="15"/>
      <c r="L510" s="15"/>
    </row>
    <row r="511" spans="5:12" ht="14.45" customHeight="1" x14ac:dyDescent="0.25">
      <c r="E511" s="15"/>
      <c r="F511" s="15"/>
      <c r="G511" s="15"/>
      <c r="H511" s="15"/>
      <c r="I511" s="15"/>
      <c r="J511" s="15"/>
      <c r="K511" s="15"/>
      <c r="L511" s="15"/>
    </row>
    <row r="512" spans="5:12" ht="14.45" customHeight="1" x14ac:dyDescent="0.25">
      <c r="E512" s="15"/>
      <c r="F512" s="15"/>
      <c r="G512" s="15"/>
      <c r="H512" s="15"/>
      <c r="I512" s="15"/>
      <c r="J512" s="15"/>
      <c r="K512" s="15"/>
      <c r="L512" s="15"/>
    </row>
    <row r="513" spans="5:12" ht="14.45" customHeight="1" x14ac:dyDescent="0.25">
      <c r="E513" s="15"/>
      <c r="F513" s="15"/>
      <c r="G513" s="15"/>
      <c r="H513" s="15"/>
      <c r="I513" s="15"/>
      <c r="J513" s="15"/>
      <c r="K513" s="15"/>
      <c r="L513" s="15"/>
    </row>
    <row r="514" spans="5:12" ht="14.45" customHeight="1" x14ac:dyDescent="0.25">
      <c r="E514" s="15"/>
      <c r="F514" s="15"/>
      <c r="G514" s="15"/>
      <c r="H514" s="15"/>
      <c r="I514" s="15"/>
      <c r="J514" s="15"/>
      <c r="K514" s="15"/>
      <c r="L514" s="15"/>
    </row>
    <row r="515" spans="5:12" ht="14.45" customHeight="1" x14ac:dyDescent="0.25">
      <c r="E515" s="15"/>
      <c r="F515" s="15"/>
      <c r="G515" s="15"/>
      <c r="H515" s="15"/>
      <c r="I515" s="15"/>
      <c r="J515" s="15"/>
      <c r="K515" s="15"/>
      <c r="L515" s="15"/>
    </row>
    <row r="516" spans="5:12" ht="14.45" customHeight="1" x14ac:dyDescent="0.25">
      <c r="E516" s="15"/>
      <c r="F516" s="15"/>
      <c r="G516" s="15"/>
      <c r="H516" s="15"/>
      <c r="I516" s="15"/>
      <c r="J516" s="15"/>
      <c r="K516" s="15"/>
      <c r="L516" s="15"/>
    </row>
    <row r="517" spans="5:12" ht="14.45" customHeight="1" x14ac:dyDescent="0.25">
      <c r="E517" s="15"/>
      <c r="F517" s="15"/>
      <c r="G517" s="15"/>
      <c r="H517" s="15"/>
      <c r="I517" s="15"/>
      <c r="J517" s="15"/>
      <c r="K517" s="15"/>
      <c r="L517" s="15"/>
    </row>
    <row r="518" spans="5:12" ht="14.45" customHeight="1" x14ac:dyDescent="0.25">
      <c r="E518" s="15"/>
      <c r="F518" s="15"/>
      <c r="G518" s="15"/>
      <c r="H518" s="15"/>
      <c r="I518" s="15"/>
      <c r="J518" s="15"/>
      <c r="K518" s="15"/>
      <c r="L518" s="15"/>
    </row>
    <row r="519" spans="5:12" ht="14.45" customHeight="1" x14ac:dyDescent="0.25">
      <c r="E519" s="15"/>
      <c r="F519" s="15"/>
      <c r="G519" s="15"/>
      <c r="H519" s="15"/>
      <c r="I519" s="15"/>
      <c r="J519" s="15"/>
      <c r="K519" s="15"/>
      <c r="L519" s="15"/>
    </row>
    <row r="520" spans="5:12" ht="14.45" customHeight="1" x14ac:dyDescent="0.25">
      <c r="E520" s="15"/>
      <c r="F520" s="15"/>
      <c r="G520" s="15"/>
      <c r="H520" s="15"/>
      <c r="I520" s="15"/>
      <c r="J520" s="15"/>
      <c r="K520" s="15"/>
      <c r="L520" s="15"/>
    </row>
    <row r="521" spans="5:12" ht="14.45" customHeight="1" x14ac:dyDescent="0.25">
      <c r="E521" s="15"/>
      <c r="F521" s="15"/>
      <c r="G521" s="15"/>
      <c r="H521" s="15"/>
      <c r="I521" s="15"/>
      <c r="J521" s="15"/>
      <c r="K521" s="15"/>
      <c r="L521" s="15"/>
    </row>
    <row r="522" spans="5:12" ht="14.45" customHeight="1" x14ac:dyDescent="0.25">
      <c r="E522" s="15"/>
      <c r="F522" s="15"/>
      <c r="G522" s="15"/>
      <c r="H522" s="15"/>
      <c r="I522" s="15"/>
      <c r="J522" s="15"/>
      <c r="K522" s="15"/>
      <c r="L522" s="15"/>
    </row>
    <row r="523" spans="5:12" ht="14.45" customHeight="1" x14ac:dyDescent="0.25">
      <c r="E523" s="15"/>
      <c r="F523" s="15"/>
      <c r="G523" s="15"/>
      <c r="H523" s="15"/>
      <c r="I523" s="15"/>
      <c r="J523" s="15"/>
      <c r="K523" s="15"/>
      <c r="L523" s="15"/>
    </row>
    <row r="524" spans="5:12" ht="14.45" customHeight="1" x14ac:dyDescent="0.25">
      <c r="E524" s="15"/>
      <c r="F524" s="15"/>
      <c r="G524" s="15"/>
      <c r="H524" s="15"/>
      <c r="I524" s="15"/>
      <c r="J524" s="15"/>
      <c r="K524" s="15"/>
      <c r="L524" s="15"/>
    </row>
    <row r="525" spans="5:12" ht="14.45" customHeight="1" x14ac:dyDescent="0.25">
      <c r="E525" s="15"/>
      <c r="F525" s="15"/>
      <c r="G525" s="15"/>
      <c r="H525" s="15"/>
      <c r="I525" s="15"/>
      <c r="J525" s="15"/>
      <c r="K525" s="15"/>
      <c r="L525" s="15"/>
    </row>
    <row r="526" spans="5:12" ht="14.45" customHeight="1" x14ac:dyDescent="0.25">
      <c r="E526" s="15"/>
      <c r="F526" s="15"/>
      <c r="G526" s="15"/>
      <c r="H526" s="15"/>
      <c r="I526" s="15"/>
      <c r="J526" s="15"/>
      <c r="K526" s="15"/>
      <c r="L526" s="15"/>
    </row>
    <row r="527" spans="5:12" ht="14.45" customHeight="1" x14ac:dyDescent="0.25">
      <c r="E527" s="15"/>
      <c r="F527" s="15"/>
      <c r="G527" s="15"/>
      <c r="H527" s="15"/>
      <c r="I527" s="15"/>
      <c r="J527" s="15"/>
      <c r="K527" s="15"/>
      <c r="L527" s="15"/>
    </row>
    <row r="528" spans="5:12" ht="14.45" customHeight="1" x14ac:dyDescent="0.25">
      <c r="E528" s="15"/>
      <c r="F528" s="15"/>
      <c r="G528" s="15"/>
      <c r="H528" s="15"/>
      <c r="I528" s="15"/>
      <c r="J528" s="15"/>
      <c r="K528" s="15"/>
      <c r="L528" s="15"/>
    </row>
    <row r="529" spans="5:12" ht="14.45" customHeight="1" x14ac:dyDescent="0.25">
      <c r="E529" s="15"/>
      <c r="F529" s="15"/>
      <c r="G529" s="15"/>
      <c r="H529" s="15"/>
      <c r="I529" s="15"/>
      <c r="J529" s="15"/>
      <c r="K529" s="15"/>
      <c r="L529" s="15"/>
    </row>
    <row r="530" spans="5:12" ht="14.45" customHeight="1" x14ac:dyDescent="0.25">
      <c r="E530" s="15"/>
      <c r="F530" s="15"/>
      <c r="G530" s="15"/>
      <c r="H530" s="15"/>
      <c r="I530" s="15"/>
      <c r="J530" s="15"/>
      <c r="K530" s="15"/>
      <c r="L530" s="15"/>
    </row>
    <row r="531" spans="5:12" ht="14.45" customHeight="1" x14ac:dyDescent="0.25">
      <c r="E531" s="15"/>
      <c r="F531" s="15"/>
      <c r="G531" s="15"/>
      <c r="H531" s="15"/>
      <c r="I531" s="15"/>
      <c r="J531" s="15"/>
      <c r="K531" s="15"/>
      <c r="L531" s="15"/>
    </row>
    <row r="532" spans="5:12" ht="14.45" customHeight="1" x14ac:dyDescent="0.25">
      <c r="E532" s="15"/>
      <c r="F532" s="15"/>
      <c r="G532" s="15"/>
      <c r="H532" s="15"/>
      <c r="I532" s="15"/>
      <c r="J532" s="15"/>
      <c r="K532" s="15"/>
      <c r="L532" s="15"/>
    </row>
    <row r="533" spans="5:12" ht="14.45" customHeight="1" x14ac:dyDescent="0.25">
      <c r="E533" s="15"/>
      <c r="F533" s="15"/>
      <c r="G533" s="15"/>
      <c r="H533" s="15"/>
      <c r="I533" s="15"/>
      <c r="J533" s="15"/>
      <c r="K533" s="15"/>
      <c r="L533" s="15"/>
    </row>
    <row r="534" spans="5:12" ht="14.45" customHeight="1" x14ac:dyDescent="0.25">
      <c r="E534" s="15"/>
      <c r="F534" s="15"/>
      <c r="G534" s="15"/>
      <c r="H534" s="15"/>
      <c r="I534" s="15"/>
      <c r="J534" s="15"/>
      <c r="K534" s="15"/>
      <c r="L534" s="15"/>
    </row>
    <row r="535" spans="5:12" ht="14.45" customHeight="1" x14ac:dyDescent="0.25">
      <c r="E535" s="15"/>
      <c r="F535" s="15"/>
      <c r="G535" s="15"/>
      <c r="H535" s="15"/>
      <c r="I535" s="15"/>
      <c r="J535" s="15"/>
      <c r="K535" s="15"/>
      <c r="L535" s="15"/>
    </row>
    <row r="536" spans="5:12" ht="14.45" customHeight="1" x14ac:dyDescent="0.25">
      <c r="E536" s="15"/>
      <c r="F536" s="15"/>
      <c r="G536" s="15"/>
      <c r="H536" s="15"/>
      <c r="I536" s="15"/>
      <c r="J536" s="15"/>
      <c r="K536" s="15"/>
      <c r="L536" s="15"/>
    </row>
    <row r="537" spans="5:12" ht="14.45" customHeight="1" x14ac:dyDescent="0.25">
      <c r="E537" s="15"/>
      <c r="F537" s="15"/>
      <c r="G537" s="15"/>
      <c r="H537" s="15"/>
      <c r="I537" s="15"/>
      <c r="J537" s="15"/>
      <c r="K537" s="15"/>
      <c r="L537" s="15"/>
    </row>
    <row r="538" spans="5:12" ht="14.45" customHeight="1" x14ac:dyDescent="0.25">
      <c r="E538" s="15"/>
      <c r="F538" s="15"/>
      <c r="G538" s="15"/>
      <c r="H538" s="15"/>
      <c r="I538" s="15"/>
      <c r="J538" s="15"/>
      <c r="K538" s="15"/>
      <c r="L538" s="15"/>
    </row>
    <row r="539" spans="5:12" ht="14.45" customHeight="1" x14ac:dyDescent="0.25">
      <c r="E539" s="15"/>
      <c r="F539" s="15"/>
      <c r="G539" s="15"/>
      <c r="H539" s="15"/>
      <c r="I539" s="15"/>
      <c r="J539" s="15"/>
      <c r="K539" s="15"/>
      <c r="L539" s="15"/>
    </row>
    <row r="540" spans="5:12" ht="14.45" customHeight="1" x14ac:dyDescent="0.25">
      <c r="E540" s="15"/>
      <c r="F540" s="15"/>
      <c r="G540" s="15"/>
      <c r="H540" s="15"/>
      <c r="I540" s="15"/>
      <c r="J540" s="15"/>
      <c r="K540" s="15"/>
      <c r="L540" s="15"/>
    </row>
    <row r="541" spans="5:12" ht="14.45" customHeight="1" x14ac:dyDescent="0.25">
      <c r="E541" s="15"/>
      <c r="F541" s="15"/>
      <c r="G541" s="15"/>
      <c r="H541" s="15"/>
      <c r="I541" s="15"/>
      <c r="J541" s="15"/>
      <c r="K541" s="15"/>
      <c r="L541" s="15"/>
    </row>
    <row r="542" spans="5:12" ht="14.45" customHeight="1" x14ac:dyDescent="0.25">
      <c r="E542" s="15"/>
      <c r="F542" s="15"/>
      <c r="G542" s="15"/>
      <c r="H542" s="15"/>
      <c r="I542" s="15"/>
      <c r="J542" s="15"/>
      <c r="K542" s="15"/>
      <c r="L542" s="15"/>
    </row>
    <row r="543" spans="5:12" ht="14.45" customHeight="1" x14ac:dyDescent="0.25">
      <c r="E543" s="15"/>
      <c r="F543" s="15"/>
      <c r="G543" s="15"/>
      <c r="H543" s="15"/>
      <c r="I543" s="15"/>
      <c r="J543" s="15"/>
      <c r="K543" s="15"/>
      <c r="L543" s="15"/>
    </row>
    <row r="544" spans="5:12" ht="14.45" customHeight="1" x14ac:dyDescent="0.25">
      <c r="E544" s="15"/>
      <c r="F544" s="15"/>
      <c r="G544" s="15"/>
      <c r="H544" s="15"/>
      <c r="I544" s="15"/>
      <c r="J544" s="15"/>
      <c r="K544" s="15"/>
      <c r="L544" s="15"/>
    </row>
    <row r="545" spans="5:12" ht="14.45" customHeight="1" x14ac:dyDescent="0.25">
      <c r="E545" s="15"/>
      <c r="F545" s="15"/>
      <c r="G545" s="15"/>
      <c r="H545" s="15"/>
      <c r="I545" s="15"/>
      <c r="J545" s="15"/>
      <c r="K545" s="15"/>
      <c r="L545" s="15"/>
    </row>
    <row r="546" spans="5:12" ht="14.45" customHeight="1" x14ac:dyDescent="0.25">
      <c r="E546" s="15"/>
      <c r="F546" s="15"/>
      <c r="G546" s="15"/>
      <c r="H546" s="15"/>
      <c r="I546" s="15"/>
      <c r="J546" s="15"/>
      <c r="K546" s="15"/>
      <c r="L546" s="15"/>
    </row>
    <row r="547" spans="5:12" ht="14.45" customHeight="1" x14ac:dyDescent="0.25">
      <c r="E547" s="15"/>
      <c r="F547" s="15"/>
      <c r="G547" s="15"/>
      <c r="H547" s="15"/>
      <c r="I547" s="15"/>
      <c r="J547" s="15"/>
      <c r="K547" s="15"/>
      <c r="L547" s="15"/>
    </row>
    <row r="548" spans="5:12" ht="14.45" customHeight="1" x14ac:dyDescent="0.25">
      <c r="E548" s="15"/>
      <c r="F548" s="15"/>
      <c r="G548" s="15"/>
      <c r="H548" s="15"/>
      <c r="I548" s="15"/>
      <c r="J548" s="15"/>
      <c r="K548" s="15"/>
      <c r="L548" s="15"/>
    </row>
    <row r="549" spans="5:12" ht="14.45" customHeight="1" x14ac:dyDescent="0.25">
      <c r="E549" s="15"/>
      <c r="F549" s="15"/>
      <c r="G549" s="15"/>
      <c r="H549" s="15"/>
      <c r="I549" s="15"/>
      <c r="J549" s="15"/>
      <c r="K549" s="15"/>
      <c r="L549" s="15"/>
    </row>
    <row r="550" spans="5:12" ht="14.45" customHeight="1" x14ac:dyDescent="0.25">
      <c r="E550" s="15"/>
      <c r="F550" s="15"/>
      <c r="G550" s="15"/>
      <c r="H550" s="15"/>
      <c r="I550" s="15"/>
      <c r="J550" s="15"/>
      <c r="K550" s="15"/>
      <c r="L550" s="15"/>
    </row>
    <row r="551" spans="5:12" ht="14.45" customHeight="1" x14ac:dyDescent="0.25">
      <c r="E551" s="15"/>
      <c r="F551" s="15"/>
      <c r="G551" s="15"/>
      <c r="H551" s="15"/>
      <c r="I551" s="15"/>
      <c r="J551" s="15"/>
      <c r="K551" s="15"/>
      <c r="L551" s="15"/>
    </row>
    <row r="552" spans="5:12" ht="14.45" customHeight="1" x14ac:dyDescent="0.25">
      <c r="E552" s="15"/>
      <c r="F552" s="15"/>
      <c r="G552" s="15"/>
      <c r="H552" s="15"/>
      <c r="I552" s="15"/>
      <c r="J552" s="15"/>
      <c r="K552" s="15"/>
      <c r="L552" s="15"/>
    </row>
    <row r="553" spans="5:12" ht="14.45" customHeight="1" x14ac:dyDescent="0.25">
      <c r="E553" s="15"/>
      <c r="F553" s="15"/>
      <c r="G553" s="15"/>
      <c r="H553" s="15"/>
      <c r="I553" s="15"/>
      <c r="J553" s="15"/>
      <c r="K553" s="15"/>
      <c r="L553" s="15"/>
    </row>
    <row r="554" spans="5:12" ht="14.45" customHeight="1" x14ac:dyDescent="0.25">
      <c r="E554" s="15"/>
      <c r="F554" s="15"/>
      <c r="G554" s="15"/>
      <c r="H554" s="15"/>
      <c r="I554" s="15"/>
      <c r="J554" s="15"/>
      <c r="K554" s="15"/>
      <c r="L554" s="15"/>
    </row>
    <row r="555" spans="5:12" ht="14.45" customHeight="1" x14ac:dyDescent="0.25">
      <c r="E555" s="15"/>
      <c r="F555" s="15"/>
      <c r="G555" s="15"/>
      <c r="H555" s="15"/>
      <c r="I555" s="15"/>
      <c r="J555" s="15"/>
      <c r="K555" s="15"/>
      <c r="L555" s="15"/>
    </row>
    <row r="556" spans="5:12" ht="14.45" customHeight="1" x14ac:dyDescent="0.25">
      <c r="E556" s="15"/>
      <c r="F556" s="15"/>
      <c r="G556" s="15"/>
      <c r="H556" s="15"/>
      <c r="I556" s="15"/>
      <c r="J556" s="15"/>
      <c r="K556" s="15"/>
      <c r="L556" s="15"/>
    </row>
    <row r="557" spans="5:12" ht="14.45" customHeight="1" x14ac:dyDescent="0.25">
      <c r="E557" s="15"/>
      <c r="F557" s="15"/>
      <c r="G557" s="15"/>
      <c r="H557" s="15"/>
      <c r="I557" s="15"/>
      <c r="J557" s="15"/>
      <c r="K557" s="15"/>
      <c r="L557" s="15"/>
    </row>
    <row r="558" spans="5:12" ht="14.45" customHeight="1" x14ac:dyDescent="0.25">
      <c r="E558" s="15"/>
      <c r="F558" s="15"/>
      <c r="G558" s="15"/>
      <c r="H558" s="15"/>
      <c r="I558" s="15"/>
      <c r="J558" s="15"/>
      <c r="K558" s="15"/>
      <c r="L558" s="15"/>
    </row>
    <row r="559" spans="5:12" ht="14.45" customHeight="1" x14ac:dyDescent="0.25">
      <c r="E559" s="15"/>
      <c r="F559" s="15"/>
      <c r="G559" s="15"/>
      <c r="H559" s="15"/>
      <c r="I559" s="15"/>
      <c r="J559" s="15"/>
      <c r="K559" s="15"/>
      <c r="L559" s="15"/>
    </row>
    <row r="560" spans="5:12" ht="14.45" customHeight="1" x14ac:dyDescent="0.25">
      <c r="E560" s="15"/>
      <c r="F560" s="15"/>
      <c r="G560" s="15"/>
      <c r="H560" s="15"/>
      <c r="I560" s="15"/>
      <c r="J560" s="15"/>
      <c r="K560" s="15"/>
      <c r="L560" s="15"/>
    </row>
    <row r="561" spans="5:12" ht="14.45" customHeight="1" x14ac:dyDescent="0.25">
      <c r="E561" s="15"/>
      <c r="F561" s="15"/>
      <c r="G561" s="15"/>
      <c r="H561" s="15"/>
      <c r="I561" s="15"/>
      <c r="J561" s="15"/>
      <c r="K561" s="15"/>
      <c r="L561" s="15"/>
    </row>
    <row r="562" spans="5:12" ht="14.45" customHeight="1" x14ac:dyDescent="0.25">
      <c r="E562" s="15"/>
      <c r="F562" s="15"/>
      <c r="G562" s="15"/>
      <c r="H562" s="15"/>
      <c r="I562" s="15"/>
      <c r="J562" s="15"/>
      <c r="K562" s="15"/>
      <c r="L562" s="15"/>
    </row>
    <row r="563" spans="5:12" ht="14.45" customHeight="1" x14ac:dyDescent="0.25">
      <c r="E563" s="15"/>
      <c r="F563" s="15"/>
      <c r="G563" s="15"/>
      <c r="H563" s="15"/>
      <c r="I563" s="15"/>
      <c r="J563" s="15"/>
      <c r="K563" s="15"/>
      <c r="L563" s="15"/>
    </row>
    <row r="564" spans="5:12" ht="14.45" customHeight="1" x14ac:dyDescent="0.25">
      <c r="E564" s="15"/>
      <c r="F564" s="15"/>
      <c r="G564" s="15"/>
      <c r="H564" s="15"/>
      <c r="I564" s="15"/>
      <c r="J564" s="15"/>
      <c r="K564" s="15"/>
      <c r="L564" s="15"/>
    </row>
    <row r="565" spans="5:12" ht="14.45" customHeight="1" x14ac:dyDescent="0.25">
      <c r="E565" s="15"/>
      <c r="F565" s="15"/>
      <c r="G565" s="15"/>
      <c r="H565" s="15"/>
      <c r="I565" s="15"/>
      <c r="J565" s="15"/>
      <c r="K565" s="15"/>
      <c r="L565" s="15"/>
    </row>
    <row r="566" spans="5:12" ht="14.45" customHeight="1" x14ac:dyDescent="0.25">
      <c r="E566" s="15"/>
      <c r="F566" s="15"/>
      <c r="G566" s="15"/>
      <c r="H566" s="15"/>
      <c r="I566" s="15"/>
      <c r="J566" s="15"/>
      <c r="K566" s="15"/>
      <c r="L566" s="15"/>
    </row>
    <row r="567" spans="5:12" ht="14.45" customHeight="1" x14ac:dyDescent="0.25">
      <c r="E567" s="15"/>
      <c r="F567" s="15"/>
      <c r="G567" s="15"/>
      <c r="H567" s="15"/>
      <c r="I567" s="15"/>
      <c r="J567" s="15"/>
      <c r="K567" s="15"/>
      <c r="L567" s="15"/>
    </row>
    <row r="568" spans="5:12" ht="14.45" customHeight="1" x14ac:dyDescent="0.25">
      <c r="E568" s="15"/>
      <c r="F568" s="15"/>
      <c r="G568" s="15"/>
      <c r="H568" s="15"/>
      <c r="I568" s="15"/>
      <c r="J568" s="15"/>
      <c r="K568" s="15"/>
      <c r="L568" s="15"/>
    </row>
    <row r="569" spans="5:12" ht="14.45" customHeight="1" x14ac:dyDescent="0.25">
      <c r="E569" s="15"/>
      <c r="F569" s="15"/>
      <c r="G569" s="15"/>
      <c r="H569" s="15"/>
      <c r="I569" s="15"/>
      <c r="J569" s="15"/>
      <c r="K569" s="15"/>
      <c r="L569" s="15"/>
    </row>
    <row r="570" spans="5:12" ht="14.45" customHeight="1" x14ac:dyDescent="0.25">
      <c r="E570" s="15"/>
      <c r="F570" s="15"/>
      <c r="G570" s="15"/>
      <c r="H570" s="15"/>
      <c r="I570" s="15"/>
      <c r="J570" s="15"/>
      <c r="K570" s="15"/>
      <c r="L570" s="15"/>
    </row>
    <row r="571" spans="5:12" ht="14.45" customHeight="1" x14ac:dyDescent="0.25">
      <c r="E571" s="15"/>
      <c r="F571" s="15"/>
      <c r="G571" s="15"/>
      <c r="H571" s="15"/>
      <c r="I571" s="15"/>
      <c r="J571" s="15"/>
      <c r="K571" s="15"/>
      <c r="L571" s="15"/>
    </row>
    <row r="572" spans="5:12" ht="14.45" customHeight="1" x14ac:dyDescent="0.25">
      <c r="E572" s="15"/>
      <c r="F572" s="15"/>
      <c r="G572" s="15"/>
      <c r="H572" s="15"/>
      <c r="I572" s="15"/>
      <c r="J572" s="15"/>
      <c r="K572" s="15"/>
      <c r="L572" s="15"/>
    </row>
    <row r="573" spans="5:12" ht="14.45" customHeight="1" x14ac:dyDescent="0.25">
      <c r="E573" s="15"/>
      <c r="F573" s="15"/>
      <c r="G573" s="15"/>
      <c r="H573" s="15"/>
      <c r="I573" s="15"/>
      <c r="J573" s="15"/>
      <c r="K573" s="15"/>
      <c r="L573" s="15"/>
    </row>
    <row r="574" spans="5:12" ht="14.45" customHeight="1" x14ac:dyDescent="0.25">
      <c r="E574" s="15"/>
      <c r="F574" s="15"/>
      <c r="G574" s="15"/>
      <c r="H574" s="15"/>
      <c r="I574" s="15"/>
      <c r="J574" s="15"/>
      <c r="K574" s="15"/>
      <c r="L574" s="15"/>
    </row>
    <row r="575" spans="5:12" ht="14.45" customHeight="1" x14ac:dyDescent="0.25">
      <c r="E575" s="15"/>
      <c r="F575" s="15"/>
      <c r="G575" s="15"/>
      <c r="H575" s="15"/>
      <c r="I575" s="15"/>
      <c r="J575" s="15"/>
      <c r="K575" s="15"/>
      <c r="L575" s="15"/>
    </row>
    <row r="576" spans="5:12" ht="14.45" customHeight="1" x14ac:dyDescent="0.25">
      <c r="E576" s="15"/>
      <c r="F576" s="15"/>
      <c r="G576" s="15"/>
      <c r="H576" s="15"/>
      <c r="I576" s="15"/>
      <c r="J576" s="15"/>
      <c r="K576" s="15"/>
      <c r="L576" s="15"/>
    </row>
    <row r="577" spans="5:12" ht="14.45" customHeight="1" x14ac:dyDescent="0.25">
      <c r="E577" s="15"/>
      <c r="F577" s="15"/>
      <c r="G577" s="15"/>
      <c r="H577" s="15"/>
      <c r="I577" s="15"/>
      <c r="J577" s="15"/>
      <c r="K577" s="15"/>
      <c r="L577" s="15"/>
    </row>
    <row r="578" spans="5:12" ht="14.45" customHeight="1" x14ac:dyDescent="0.25">
      <c r="E578" s="15"/>
      <c r="F578" s="15"/>
      <c r="G578" s="15"/>
      <c r="H578" s="15"/>
      <c r="I578" s="15"/>
      <c r="J578" s="15"/>
      <c r="K578" s="15"/>
      <c r="L578" s="15"/>
    </row>
    <row r="579" spans="5:12" ht="14.45" customHeight="1" x14ac:dyDescent="0.25">
      <c r="E579" s="15"/>
      <c r="F579" s="15"/>
      <c r="G579" s="15"/>
      <c r="H579" s="15"/>
      <c r="I579" s="15"/>
      <c r="J579" s="15"/>
      <c r="K579" s="15"/>
      <c r="L579" s="15"/>
    </row>
    <row r="580" spans="5:12" ht="14.45" customHeight="1" x14ac:dyDescent="0.25">
      <c r="E580" s="15"/>
      <c r="F580" s="15"/>
      <c r="G580" s="15"/>
      <c r="H580" s="15"/>
      <c r="I580" s="15"/>
      <c r="J580" s="15"/>
      <c r="K580" s="15"/>
      <c r="L580" s="15"/>
    </row>
    <row r="581" spans="5:12" ht="14.45" customHeight="1" x14ac:dyDescent="0.25">
      <c r="E581" s="15"/>
      <c r="F581" s="15"/>
      <c r="G581" s="15"/>
      <c r="H581" s="15"/>
      <c r="I581" s="15"/>
      <c r="J581" s="15"/>
      <c r="K581" s="15"/>
      <c r="L581" s="15"/>
    </row>
    <row r="582" spans="5:12" ht="14.45" customHeight="1" x14ac:dyDescent="0.25">
      <c r="E582" s="15"/>
      <c r="F582" s="15"/>
      <c r="G582" s="15"/>
      <c r="H582" s="15"/>
      <c r="I582" s="15"/>
      <c r="J582" s="15"/>
      <c r="K582" s="15"/>
      <c r="L582" s="15"/>
    </row>
    <row r="583" spans="5:12" ht="14.45" customHeight="1" x14ac:dyDescent="0.25">
      <c r="E583" s="15"/>
      <c r="F583" s="15"/>
      <c r="G583" s="15"/>
      <c r="H583" s="15"/>
      <c r="I583" s="15"/>
      <c r="J583" s="15"/>
      <c r="K583" s="15"/>
      <c r="L583" s="15"/>
    </row>
    <row r="584" spans="5:12" ht="14.45" customHeight="1" x14ac:dyDescent="0.25">
      <c r="E584" s="15"/>
      <c r="F584" s="15"/>
      <c r="G584" s="15"/>
      <c r="H584" s="15"/>
      <c r="I584" s="15"/>
      <c r="J584" s="15"/>
      <c r="K584" s="15"/>
      <c r="L584" s="15"/>
    </row>
    <row r="585" spans="5:12" ht="14.45" customHeight="1" x14ac:dyDescent="0.25">
      <c r="E585" s="15"/>
      <c r="F585" s="15"/>
      <c r="G585" s="15"/>
      <c r="H585" s="15"/>
      <c r="I585" s="15"/>
      <c r="J585" s="15"/>
      <c r="K585" s="15"/>
      <c r="L585" s="15"/>
    </row>
    <row r="586" spans="5:12" ht="14.45" customHeight="1" x14ac:dyDescent="0.25">
      <c r="E586" s="15"/>
      <c r="F586" s="15"/>
      <c r="G586" s="15"/>
      <c r="H586" s="15"/>
      <c r="I586" s="15"/>
      <c r="J586" s="15"/>
      <c r="K586" s="15"/>
      <c r="L586" s="15"/>
    </row>
    <row r="587" spans="5:12" ht="14.45" customHeight="1" x14ac:dyDescent="0.25">
      <c r="E587" s="15"/>
      <c r="F587" s="15"/>
      <c r="G587" s="15"/>
      <c r="H587" s="15"/>
      <c r="I587" s="15"/>
      <c r="J587" s="15"/>
      <c r="K587" s="15"/>
      <c r="L587" s="15"/>
    </row>
    <row r="588" spans="5:12" ht="14.45" customHeight="1" x14ac:dyDescent="0.25">
      <c r="E588" s="15"/>
      <c r="F588" s="15"/>
      <c r="G588" s="15"/>
      <c r="H588" s="15"/>
      <c r="I588" s="15"/>
      <c r="J588" s="15"/>
      <c r="K588" s="15"/>
      <c r="L588" s="15"/>
    </row>
    <row r="589" spans="5:12" ht="14.45" customHeight="1" x14ac:dyDescent="0.25">
      <c r="E589" s="15"/>
      <c r="F589" s="15"/>
      <c r="G589" s="15"/>
      <c r="H589" s="15"/>
      <c r="I589" s="15"/>
      <c r="J589" s="15"/>
      <c r="K589" s="15"/>
      <c r="L589" s="15"/>
    </row>
    <row r="590" spans="5:12" ht="14.45" customHeight="1" x14ac:dyDescent="0.25">
      <c r="E590" s="15"/>
      <c r="F590" s="15"/>
      <c r="G590" s="15"/>
      <c r="H590" s="15"/>
      <c r="I590" s="15"/>
      <c r="J590" s="15"/>
      <c r="K590" s="15"/>
      <c r="L590" s="15"/>
    </row>
    <row r="591" spans="5:12" ht="14.45" customHeight="1" x14ac:dyDescent="0.25">
      <c r="E591" s="15"/>
      <c r="F591" s="15"/>
      <c r="G591" s="15"/>
      <c r="H591" s="15"/>
      <c r="I591" s="15"/>
      <c r="J591" s="15"/>
      <c r="K591" s="15"/>
      <c r="L591" s="15"/>
    </row>
    <row r="592" spans="5:12" ht="14.45" customHeight="1" x14ac:dyDescent="0.25">
      <c r="E592" s="15"/>
      <c r="F592" s="15"/>
      <c r="G592" s="15"/>
      <c r="H592" s="15"/>
      <c r="I592" s="15"/>
      <c r="J592" s="15"/>
      <c r="K592" s="15"/>
      <c r="L592" s="15"/>
    </row>
    <row r="593" spans="5:12" ht="14.45" customHeight="1" x14ac:dyDescent="0.25">
      <c r="E593" s="15"/>
      <c r="F593" s="15"/>
      <c r="G593" s="15"/>
      <c r="H593" s="15"/>
      <c r="I593" s="15"/>
      <c r="J593" s="15"/>
      <c r="K593" s="15"/>
      <c r="L593" s="15"/>
    </row>
    <row r="594" spans="5:12" ht="14.45" customHeight="1" x14ac:dyDescent="0.25">
      <c r="E594" s="15"/>
      <c r="F594" s="15"/>
      <c r="G594" s="15"/>
      <c r="H594" s="15"/>
      <c r="I594" s="15"/>
      <c r="J594" s="15"/>
      <c r="K594" s="15"/>
      <c r="L594" s="15"/>
    </row>
    <row r="595" spans="5:12" ht="14.45" customHeight="1" x14ac:dyDescent="0.25">
      <c r="E595" s="15"/>
      <c r="F595" s="15"/>
      <c r="G595" s="15"/>
      <c r="H595" s="15"/>
      <c r="I595" s="15"/>
      <c r="J595" s="15"/>
      <c r="K595" s="15"/>
      <c r="L595" s="15"/>
    </row>
    <row r="596" spans="5:12" ht="14.45" customHeight="1" x14ac:dyDescent="0.25">
      <c r="E596" s="15"/>
      <c r="F596" s="15"/>
      <c r="G596" s="15"/>
      <c r="H596" s="15"/>
      <c r="I596" s="15"/>
      <c r="J596" s="15"/>
      <c r="K596" s="15"/>
      <c r="L596" s="15"/>
    </row>
    <row r="597" spans="5:12" ht="14.45" customHeight="1" x14ac:dyDescent="0.25">
      <c r="E597" s="15"/>
      <c r="F597" s="15"/>
      <c r="G597" s="15"/>
      <c r="H597" s="15"/>
      <c r="I597" s="15"/>
      <c r="J597" s="15"/>
      <c r="K597" s="15"/>
      <c r="L597" s="15"/>
    </row>
    <row r="598" spans="5:12" ht="14.45" customHeight="1" x14ac:dyDescent="0.25">
      <c r="E598" s="15"/>
      <c r="F598" s="15"/>
      <c r="G598" s="15"/>
      <c r="H598" s="15"/>
      <c r="I598" s="15"/>
      <c r="J598" s="15"/>
      <c r="K598" s="15"/>
      <c r="L598" s="15"/>
    </row>
    <row r="599" spans="5:12" ht="14.45" customHeight="1" x14ac:dyDescent="0.25">
      <c r="E599" s="15"/>
      <c r="F599" s="15"/>
      <c r="G599" s="15"/>
      <c r="H599" s="15"/>
      <c r="I599" s="15"/>
      <c r="J599" s="15"/>
      <c r="K599" s="15"/>
      <c r="L599" s="15"/>
    </row>
    <row r="600" spans="5:12" ht="14.45" customHeight="1" x14ac:dyDescent="0.25">
      <c r="E600" s="15"/>
      <c r="F600" s="15"/>
      <c r="G600" s="15"/>
      <c r="H600" s="15"/>
      <c r="I600" s="15"/>
      <c r="J600" s="15"/>
      <c r="K600" s="15"/>
      <c r="L600" s="15"/>
    </row>
    <row r="601" spans="5:12" ht="14.45" customHeight="1" x14ac:dyDescent="0.25">
      <c r="E601" s="15"/>
      <c r="F601" s="15"/>
      <c r="G601" s="15"/>
      <c r="H601" s="15"/>
      <c r="I601" s="15"/>
      <c r="J601" s="15"/>
      <c r="K601" s="15"/>
      <c r="L601" s="15"/>
    </row>
    <row r="602" spans="5:12" ht="14.45" customHeight="1" x14ac:dyDescent="0.25">
      <c r="E602" s="15"/>
      <c r="F602" s="15"/>
      <c r="G602" s="15"/>
      <c r="H602" s="15"/>
      <c r="I602" s="15"/>
      <c r="J602" s="15"/>
      <c r="K602" s="15"/>
      <c r="L602" s="15"/>
    </row>
    <row r="603" spans="5:12" ht="14.45" customHeight="1" x14ac:dyDescent="0.25">
      <c r="E603" s="15"/>
      <c r="F603" s="15"/>
      <c r="G603" s="15"/>
      <c r="H603" s="15"/>
      <c r="I603" s="15"/>
      <c r="J603" s="15"/>
      <c r="K603" s="15"/>
      <c r="L603" s="15"/>
    </row>
    <row r="604" spans="5:12" ht="14.45" customHeight="1" x14ac:dyDescent="0.25">
      <c r="E604" s="15"/>
      <c r="F604" s="15"/>
      <c r="G604" s="15"/>
      <c r="H604" s="15"/>
      <c r="I604" s="15"/>
      <c r="J604" s="15"/>
      <c r="K604" s="15"/>
      <c r="L604" s="15"/>
    </row>
    <row r="605" spans="5:12" ht="14.45" customHeight="1" x14ac:dyDescent="0.25">
      <c r="E605" s="15"/>
      <c r="F605" s="15"/>
      <c r="G605" s="15"/>
      <c r="H605" s="15"/>
      <c r="I605" s="15"/>
      <c r="J605" s="15"/>
      <c r="K605" s="15"/>
      <c r="L605" s="15"/>
    </row>
    <row r="606" spans="5:12" ht="14.45" customHeight="1" x14ac:dyDescent="0.25">
      <c r="E606" s="15"/>
      <c r="F606" s="15"/>
      <c r="G606" s="15"/>
      <c r="H606" s="15"/>
      <c r="I606" s="15"/>
      <c r="J606" s="15"/>
      <c r="K606" s="15"/>
      <c r="L606" s="15"/>
    </row>
    <row r="607" spans="5:12" ht="14.45" customHeight="1" x14ac:dyDescent="0.25">
      <c r="E607" s="15"/>
      <c r="F607" s="15"/>
      <c r="G607" s="15"/>
      <c r="H607" s="15"/>
      <c r="I607" s="15"/>
      <c r="J607" s="15"/>
      <c r="K607" s="15"/>
      <c r="L607" s="15"/>
    </row>
    <row r="608" spans="5:12" ht="14.45" customHeight="1" x14ac:dyDescent="0.25">
      <c r="E608" s="15"/>
      <c r="F608" s="15"/>
      <c r="G608" s="15"/>
      <c r="H608" s="15"/>
      <c r="I608" s="15"/>
      <c r="J608" s="15"/>
      <c r="K608" s="15"/>
      <c r="L608" s="15"/>
    </row>
    <row r="609" spans="5:12" ht="14.45" customHeight="1" x14ac:dyDescent="0.25">
      <c r="E609" s="15"/>
      <c r="F609" s="15"/>
      <c r="G609" s="15"/>
      <c r="H609" s="15"/>
      <c r="I609" s="15"/>
      <c r="J609" s="15"/>
      <c r="K609" s="15"/>
      <c r="L609" s="15"/>
    </row>
    <row r="610" spans="5:12" ht="14.45" customHeight="1" x14ac:dyDescent="0.25">
      <c r="E610" s="15"/>
      <c r="F610" s="15"/>
      <c r="G610" s="15"/>
      <c r="H610" s="15"/>
      <c r="I610" s="15"/>
      <c r="J610" s="15"/>
      <c r="K610" s="15"/>
      <c r="L610" s="15"/>
    </row>
    <row r="611" spans="5:12" ht="14.45" customHeight="1" x14ac:dyDescent="0.25">
      <c r="E611" s="15"/>
      <c r="F611" s="15"/>
      <c r="G611" s="15"/>
      <c r="H611" s="15"/>
      <c r="I611" s="15"/>
      <c r="J611" s="15"/>
      <c r="K611" s="15"/>
      <c r="L611" s="15"/>
    </row>
    <row r="612" spans="5:12" ht="14.45" customHeight="1" x14ac:dyDescent="0.25">
      <c r="E612" s="15"/>
      <c r="F612" s="15"/>
      <c r="G612" s="15"/>
      <c r="H612" s="15"/>
      <c r="I612" s="15"/>
      <c r="J612" s="15"/>
      <c r="K612" s="15"/>
      <c r="L612" s="15"/>
    </row>
    <row r="613" spans="5:12" ht="14.45" customHeight="1" x14ac:dyDescent="0.25">
      <c r="E613" s="15"/>
      <c r="F613" s="15"/>
      <c r="G613" s="15"/>
      <c r="H613" s="15"/>
      <c r="I613" s="15"/>
      <c r="J613" s="15"/>
      <c r="K613" s="15"/>
      <c r="L613" s="15"/>
    </row>
    <row r="614" spans="5:12" ht="14.45" customHeight="1" x14ac:dyDescent="0.25">
      <c r="E614" s="15"/>
      <c r="F614" s="15"/>
      <c r="G614" s="15"/>
      <c r="H614" s="15"/>
      <c r="I614" s="15"/>
      <c r="J614" s="15"/>
      <c r="K614" s="15"/>
      <c r="L614" s="15"/>
    </row>
    <row r="615" spans="5:12" ht="14.45" customHeight="1" x14ac:dyDescent="0.25">
      <c r="E615" s="15"/>
      <c r="F615" s="15"/>
      <c r="G615" s="15"/>
      <c r="H615" s="15"/>
      <c r="I615" s="15"/>
      <c r="J615" s="15"/>
      <c r="K615" s="15"/>
      <c r="L615" s="15"/>
    </row>
    <row r="616" spans="5:12" ht="14.45" customHeight="1" x14ac:dyDescent="0.25">
      <c r="E616" s="15"/>
      <c r="F616" s="15"/>
      <c r="G616" s="15"/>
      <c r="H616" s="15"/>
      <c r="I616" s="15"/>
      <c r="J616" s="15"/>
      <c r="K616" s="15"/>
      <c r="L616" s="15"/>
    </row>
    <row r="617" spans="5:12" ht="14.45" customHeight="1" x14ac:dyDescent="0.25">
      <c r="E617" s="15"/>
      <c r="F617" s="15"/>
      <c r="G617" s="15"/>
      <c r="H617" s="15"/>
      <c r="I617" s="15"/>
      <c r="J617" s="15"/>
      <c r="K617" s="15"/>
      <c r="L617" s="15"/>
    </row>
    <row r="618" spans="5:12" ht="14.45" customHeight="1" x14ac:dyDescent="0.25">
      <c r="E618" s="15"/>
      <c r="F618" s="15"/>
      <c r="G618" s="15"/>
      <c r="H618" s="15"/>
      <c r="I618" s="15"/>
      <c r="J618" s="15"/>
      <c r="K618" s="15"/>
      <c r="L618" s="15"/>
    </row>
    <row r="619" spans="5:12" ht="14.45" customHeight="1" x14ac:dyDescent="0.25">
      <c r="E619" s="15"/>
      <c r="F619" s="15"/>
      <c r="G619" s="15"/>
      <c r="H619" s="15"/>
      <c r="I619" s="15"/>
      <c r="J619" s="15"/>
      <c r="K619" s="15"/>
      <c r="L619" s="15"/>
    </row>
    <row r="620" spans="5:12" ht="14.45" customHeight="1" x14ac:dyDescent="0.25">
      <c r="E620" s="15"/>
      <c r="F620" s="15"/>
      <c r="G620" s="15"/>
      <c r="H620" s="15"/>
      <c r="I620" s="15"/>
      <c r="J620" s="15"/>
      <c r="K620" s="15"/>
      <c r="L620" s="15"/>
    </row>
    <row r="621" spans="5:12" ht="14.45" customHeight="1" x14ac:dyDescent="0.25">
      <c r="E621" s="15"/>
      <c r="F621" s="15"/>
      <c r="G621" s="15"/>
      <c r="H621" s="15"/>
      <c r="I621" s="15"/>
      <c r="J621" s="15"/>
      <c r="K621" s="15"/>
      <c r="L621" s="15"/>
    </row>
    <row r="622" spans="5:12" ht="14.45" customHeight="1" x14ac:dyDescent="0.25">
      <c r="E622" s="15"/>
      <c r="F622" s="15"/>
      <c r="G622" s="15"/>
      <c r="H622" s="15"/>
      <c r="I622" s="15"/>
      <c r="J622" s="15"/>
      <c r="K622" s="15"/>
      <c r="L622" s="15"/>
    </row>
    <row r="623" spans="5:12" ht="14.45" customHeight="1" x14ac:dyDescent="0.25">
      <c r="E623" s="15"/>
      <c r="F623" s="15"/>
      <c r="G623" s="15"/>
      <c r="H623" s="15"/>
      <c r="I623" s="15"/>
      <c r="J623" s="15"/>
      <c r="K623" s="15"/>
      <c r="L623" s="15"/>
    </row>
    <row r="624" spans="5:12" ht="14.45" customHeight="1" x14ac:dyDescent="0.25">
      <c r="E624" s="15"/>
      <c r="F624" s="15"/>
      <c r="G624" s="15"/>
      <c r="H624" s="15"/>
      <c r="I624" s="15"/>
      <c r="J624" s="15"/>
      <c r="K624" s="15"/>
      <c r="L624" s="15"/>
    </row>
    <row r="625" spans="5:12" ht="14.45" customHeight="1" x14ac:dyDescent="0.25">
      <c r="E625" s="15"/>
      <c r="F625" s="15"/>
      <c r="G625" s="15"/>
      <c r="H625" s="15"/>
      <c r="I625" s="15"/>
      <c r="J625" s="15"/>
      <c r="K625" s="15"/>
      <c r="L625" s="15"/>
    </row>
    <row r="626" spans="5:12" ht="14.45" customHeight="1" x14ac:dyDescent="0.25">
      <c r="E626" s="15"/>
      <c r="F626" s="15"/>
      <c r="G626" s="15"/>
      <c r="H626" s="15"/>
      <c r="I626" s="15"/>
      <c r="J626" s="15"/>
      <c r="K626" s="15"/>
      <c r="L626" s="15"/>
    </row>
    <row r="627" spans="5:12" ht="14.45" customHeight="1" x14ac:dyDescent="0.25">
      <c r="E627" s="15"/>
      <c r="F627" s="15"/>
      <c r="G627" s="15"/>
      <c r="H627" s="15"/>
      <c r="I627" s="15"/>
      <c r="J627" s="15"/>
      <c r="K627" s="15"/>
      <c r="L627" s="15"/>
    </row>
    <row r="628" spans="5:12" ht="14.45" customHeight="1" x14ac:dyDescent="0.25">
      <c r="E628" s="15"/>
      <c r="F628" s="15"/>
      <c r="G628" s="15"/>
      <c r="H628" s="15"/>
      <c r="I628" s="15"/>
      <c r="J628" s="15"/>
      <c r="K628" s="15"/>
      <c r="L628" s="15"/>
    </row>
    <row r="629" spans="5:12" ht="14.45" customHeight="1" x14ac:dyDescent="0.25">
      <c r="E629" s="15"/>
      <c r="F629" s="15"/>
      <c r="G629" s="15"/>
      <c r="H629" s="15"/>
      <c r="I629" s="15"/>
      <c r="J629" s="15"/>
      <c r="K629" s="15"/>
      <c r="L629" s="15"/>
    </row>
    <row r="630" spans="5:12" ht="14.45" customHeight="1" x14ac:dyDescent="0.25">
      <c r="E630" s="15"/>
      <c r="F630" s="15"/>
      <c r="G630" s="15"/>
      <c r="H630" s="15"/>
      <c r="I630" s="15"/>
      <c r="J630" s="15"/>
      <c r="K630" s="15"/>
      <c r="L630" s="15"/>
    </row>
    <row r="631" spans="5:12" ht="14.45" customHeight="1" x14ac:dyDescent="0.25">
      <c r="E631" s="15"/>
      <c r="F631" s="15"/>
      <c r="G631" s="15"/>
      <c r="H631" s="15"/>
      <c r="I631" s="15"/>
      <c r="J631" s="15"/>
      <c r="K631" s="15"/>
      <c r="L631" s="15"/>
    </row>
    <row r="632" spans="5:12" ht="14.45" customHeight="1" x14ac:dyDescent="0.25">
      <c r="E632" s="15"/>
      <c r="F632" s="15"/>
      <c r="G632" s="15"/>
      <c r="H632" s="15"/>
      <c r="I632" s="15"/>
      <c r="J632" s="15"/>
      <c r="K632" s="15"/>
      <c r="L632" s="15"/>
    </row>
    <row r="633" spans="5:12" ht="14.45" customHeight="1" x14ac:dyDescent="0.25">
      <c r="E633" s="15"/>
      <c r="F633" s="15"/>
      <c r="G633" s="15"/>
      <c r="H633" s="15"/>
      <c r="I633" s="15"/>
      <c r="J633" s="15"/>
      <c r="K633" s="15"/>
      <c r="L633" s="15"/>
    </row>
    <row r="634" spans="5:12" ht="14.45" customHeight="1" x14ac:dyDescent="0.25">
      <c r="E634" s="15"/>
      <c r="F634" s="15"/>
      <c r="G634" s="15"/>
      <c r="H634" s="15"/>
      <c r="I634" s="15"/>
      <c r="J634" s="15"/>
      <c r="K634" s="15"/>
      <c r="L634" s="15"/>
    </row>
    <row r="635" spans="5:12" ht="14.45" customHeight="1" x14ac:dyDescent="0.25">
      <c r="E635" s="15"/>
      <c r="F635" s="15"/>
      <c r="G635" s="15"/>
      <c r="H635" s="15"/>
      <c r="I635" s="15"/>
      <c r="J635" s="15"/>
      <c r="K635" s="15"/>
      <c r="L635" s="15"/>
    </row>
    <row r="636" spans="5:12" ht="14.45" customHeight="1" x14ac:dyDescent="0.25">
      <c r="E636" s="15"/>
      <c r="F636" s="15"/>
      <c r="G636" s="15"/>
      <c r="H636" s="15"/>
      <c r="I636" s="15"/>
      <c r="J636" s="15"/>
      <c r="K636" s="15"/>
      <c r="L636" s="15"/>
    </row>
    <row r="637" spans="5:12" ht="14.45" customHeight="1" x14ac:dyDescent="0.25">
      <c r="E637" s="15"/>
      <c r="F637" s="15"/>
      <c r="G637" s="15"/>
      <c r="H637" s="15"/>
      <c r="I637" s="15"/>
      <c r="J637" s="15"/>
      <c r="K637" s="15"/>
      <c r="L637" s="15"/>
    </row>
    <row r="638" spans="5:12" ht="14.45" customHeight="1" x14ac:dyDescent="0.25">
      <c r="E638" s="15"/>
      <c r="F638" s="15"/>
      <c r="G638" s="15"/>
      <c r="H638" s="15"/>
      <c r="I638" s="15"/>
      <c r="J638" s="15"/>
      <c r="K638" s="15"/>
      <c r="L638" s="15"/>
    </row>
    <row r="639" spans="5:12" ht="14.45" customHeight="1" x14ac:dyDescent="0.25">
      <c r="E639" s="15"/>
      <c r="F639" s="15"/>
      <c r="G639" s="15"/>
      <c r="H639" s="15"/>
      <c r="I639" s="15"/>
      <c r="J639" s="15"/>
      <c r="K639" s="15"/>
      <c r="L639" s="15"/>
    </row>
    <row r="640" spans="5:12" ht="14.45" customHeight="1" x14ac:dyDescent="0.25">
      <c r="E640" s="15"/>
      <c r="F640" s="15"/>
      <c r="G640" s="15"/>
      <c r="H640" s="15"/>
      <c r="I640" s="15"/>
      <c r="J640" s="15"/>
      <c r="K640" s="15"/>
      <c r="L640" s="15"/>
    </row>
    <row r="641" spans="5:12" ht="14.45" customHeight="1" x14ac:dyDescent="0.25">
      <c r="E641" s="15"/>
      <c r="F641" s="15"/>
      <c r="G641" s="15"/>
      <c r="H641" s="15"/>
      <c r="I641" s="15"/>
      <c r="J641" s="15"/>
      <c r="K641" s="15"/>
      <c r="L641" s="15"/>
    </row>
    <row r="642" spans="5:12" ht="14.45" customHeight="1" x14ac:dyDescent="0.25">
      <c r="E642" s="15"/>
      <c r="F642" s="15"/>
      <c r="G642" s="15"/>
      <c r="H642" s="15"/>
      <c r="I642" s="15"/>
      <c r="J642" s="15"/>
      <c r="K642" s="15"/>
      <c r="L642" s="15"/>
    </row>
    <row r="643" spans="5:12" ht="14.45" customHeight="1" x14ac:dyDescent="0.25">
      <c r="E643" s="15"/>
      <c r="F643" s="15"/>
      <c r="G643" s="15"/>
      <c r="H643" s="15"/>
      <c r="I643" s="15"/>
      <c r="J643" s="15"/>
      <c r="K643" s="15"/>
      <c r="L643" s="15"/>
    </row>
    <row r="644" spans="5:12" ht="14.45" customHeight="1" x14ac:dyDescent="0.25">
      <c r="E644" s="15"/>
      <c r="F644" s="15"/>
      <c r="G644" s="15"/>
      <c r="H644" s="15"/>
      <c r="I644" s="15"/>
      <c r="J644" s="15"/>
      <c r="K644" s="15"/>
      <c r="L644" s="15"/>
    </row>
    <row r="645" spans="5:12" ht="14.45" customHeight="1" x14ac:dyDescent="0.25">
      <c r="E645" s="15"/>
      <c r="F645" s="15"/>
      <c r="G645" s="15"/>
      <c r="H645" s="15"/>
      <c r="I645" s="15"/>
      <c r="J645" s="15"/>
      <c r="K645" s="15"/>
      <c r="L645" s="15"/>
    </row>
    <row r="646" spans="5:12" ht="14.45" customHeight="1" x14ac:dyDescent="0.25">
      <c r="E646" s="15"/>
      <c r="F646" s="15"/>
      <c r="G646" s="15"/>
      <c r="H646" s="15"/>
      <c r="I646" s="15"/>
      <c r="J646" s="15"/>
      <c r="K646" s="15"/>
      <c r="L646" s="15"/>
    </row>
    <row r="647" spans="5:12" ht="14.45" customHeight="1" x14ac:dyDescent="0.25">
      <c r="E647" s="15"/>
      <c r="F647" s="15"/>
      <c r="G647" s="15"/>
      <c r="H647" s="15"/>
      <c r="I647" s="15"/>
      <c r="J647" s="15"/>
      <c r="K647" s="15"/>
      <c r="L647" s="15"/>
    </row>
    <row r="648" spans="5:12" ht="14.45" customHeight="1" x14ac:dyDescent="0.25">
      <c r="E648" s="15"/>
      <c r="F648" s="15"/>
      <c r="G648" s="15"/>
      <c r="H648" s="15"/>
      <c r="I648" s="15"/>
      <c r="J648" s="15"/>
      <c r="K648" s="15"/>
      <c r="L648" s="15"/>
    </row>
    <row r="649" spans="5:12" ht="14.45" customHeight="1" x14ac:dyDescent="0.25">
      <c r="E649" s="15"/>
      <c r="F649" s="15"/>
      <c r="G649" s="15"/>
      <c r="H649" s="15"/>
      <c r="I649" s="15"/>
      <c r="J649" s="15"/>
      <c r="K649" s="15"/>
      <c r="L649" s="15"/>
    </row>
    <row r="650" spans="5:12" ht="14.45" customHeight="1" x14ac:dyDescent="0.25">
      <c r="E650" s="15"/>
      <c r="F650" s="15"/>
      <c r="G650" s="15"/>
      <c r="H650" s="15"/>
      <c r="I650" s="15"/>
      <c r="J650" s="15"/>
      <c r="K650" s="15"/>
      <c r="L650" s="15"/>
    </row>
    <row r="651" spans="5:12" ht="14.45" customHeight="1" x14ac:dyDescent="0.25">
      <c r="E651" s="15"/>
      <c r="F651" s="15"/>
      <c r="G651" s="15"/>
      <c r="H651" s="15"/>
      <c r="I651" s="15"/>
      <c r="J651" s="15"/>
      <c r="K651" s="15"/>
      <c r="L651" s="15"/>
    </row>
    <row r="652" spans="5:12" ht="14.45" customHeight="1" x14ac:dyDescent="0.25">
      <c r="E652" s="15"/>
      <c r="F652" s="15"/>
      <c r="G652" s="15"/>
      <c r="H652" s="15"/>
      <c r="I652" s="15"/>
      <c r="J652" s="15"/>
      <c r="K652" s="15"/>
      <c r="L652" s="15"/>
    </row>
    <row r="653" spans="5:12" ht="14.45" customHeight="1" x14ac:dyDescent="0.25">
      <c r="E653" s="15"/>
      <c r="F653" s="15"/>
      <c r="G653" s="15"/>
      <c r="H653" s="15"/>
      <c r="I653" s="15"/>
      <c r="J653" s="15"/>
      <c r="K653" s="15"/>
      <c r="L653" s="15"/>
    </row>
    <row r="654" spans="5:12" ht="14.45" customHeight="1" x14ac:dyDescent="0.25">
      <c r="E654" s="15"/>
      <c r="F654" s="15"/>
      <c r="G654" s="15"/>
      <c r="H654" s="15"/>
      <c r="I654" s="15"/>
      <c r="J654" s="15"/>
      <c r="K654" s="15"/>
      <c r="L654" s="15"/>
    </row>
    <row r="655" spans="5:12" ht="14.45" customHeight="1" x14ac:dyDescent="0.25">
      <c r="E655" s="15"/>
      <c r="F655" s="15"/>
      <c r="G655" s="15"/>
      <c r="H655" s="15"/>
      <c r="I655" s="15"/>
      <c r="J655" s="15"/>
      <c r="K655" s="15"/>
      <c r="L655" s="15"/>
    </row>
    <row r="656" spans="5:12" ht="14.45" customHeight="1" x14ac:dyDescent="0.25">
      <c r="E656" s="15"/>
      <c r="F656" s="15"/>
      <c r="G656" s="15"/>
      <c r="H656" s="15"/>
      <c r="I656" s="15"/>
      <c r="J656" s="15"/>
      <c r="K656" s="15"/>
      <c r="L656" s="15"/>
    </row>
    <row r="657" spans="5:12" ht="14.45" customHeight="1" x14ac:dyDescent="0.25">
      <c r="E657" s="15"/>
      <c r="F657" s="15"/>
      <c r="G657" s="15"/>
      <c r="H657" s="15"/>
      <c r="I657" s="15"/>
      <c r="J657" s="15"/>
      <c r="K657" s="15"/>
      <c r="L657" s="15"/>
    </row>
    <row r="658" spans="5:12" ht="14.45" customHeight="1" x14ac:dyDescent="0.25">
      <c r="E658" s="15"/>
      <c r="F658" s="15"/>
      <c r="G658" s="15"/>
      <c r="H658" s="15"/>
      <c r="I658" s="15"/>
      <c r="J658" s="15"/>
      <c r="K658" s="15"/>
      <c r="L658" s="15"/>
    </row>
    <row r="659" spans="5:12" ht="14.45" customHeight="1" x14ac:dyDescent="0.25">
      <c r="E659" s="15"/>
      <c r="F659" s="15"/>
      <c r="G659" s="15"/>
      <c r="H659" s="15"/>
      <c r="I659" s="15"/>
      <c r="J659" s="15"/>
      <c r="K659" s="15"/>
      <c r="L659" s="15"/>
    </row>
    <row r="660" spans="5:12" ht="14.45" customHeight="1" x14ac:dyDescent="0.25">
      <c r="E660" s="15"/>
      <c r="F660" s="15"/>
      <c r="G660" s="15"/>
      <c r="H660" s="15"/>
      <c r="I660" s="15"/>
      <c r="J660" s="15"/>
      <c r="K660" s="15"/>
      <c r="L660" s="15"/>
    </row>
    <row r="661" spans="5:12" ht="14.45" customHeight="1" x14ac:dyDescent="0.25">
      <c r="E661" s="15"/>
      <c r="F661" s="15"/>
      <c r="G661" s="15"/>
      <c r="H661" s="15"/>
      <c r="I661" s="15"/>
      <c r="J661" s="15"/>
      <c r="K661" s="15"/>
      <c r="L661" s="15"/>
    </row>
    <row r="662" spans="5:12" ht="14.45" customHeight="1" x14ac:dyDescent="0.25">
      <c r="E662" s="15"/>
      <c r="F662" s="15"/>
      <c r="G662" s="15"/>
      <c r="H662" s="15"/>
      <c r="I662" s="15"/>
      <c r="J662" s="15"/>
      <c r="K662" s="15"/>
      <c r="L662" s="15"/>
    </row>
    <row r="663" spans="5:12" ht="14.45" customHeight="1" x14ac:dyDescent="0.25">
      <c r="E663" s="15"/>
      <c r="F663" s="15"/>
      <c r="G663" s="15"/>
      <c r="H663" s="15"/>
      <c r="I663" s="15"/>
      <c r="J663" s="15"/>
      <c r="K663" s="15"/>
      <c r="L663" s="15"/>
    </row>
    <row r="664" spans="5:12" ht="14.45" customHeight="1" x14ac:dyDescent="0.25">
      <c r="E664" s="15"/>
      <c r="F664" s="15"/>
      <c r="G664" s="15"/>
      <c r="H664" s="15"/>
      <c r="I664" s="15"/>
      <c r="J664" s="15"/>
      <c r="K664" s="15"/>
      <c r="L664" s="15"/>
    </row>
    <row r="665" spans="5:12" ht="14.45" customHeight="1" x14ac:dyDescent="0.25">
      <c r="E665" s="15"/>
      <c r="F665" s="15"/>
      <c r="G665" s="15"/>
      <c r="H665" s="15"/>
      <c r="I665" s="15"/>
      <c r="J665" s="15"/>
      <c r="K665" s="15"/>
      <c r="L665" s="15"/>
    </row>
    <row r="666" spans="5:12" ht="14.45" customHeight="1" x14ac:dyDescent="0.25">
      <c r="E666" s="15"/>
      <c r="F666" s="15"/>
      <c r="G666" s="15"/>
      <c r="H666" s="15"/>
      <c r="I666" s="15"/>
      <c r="J666" s="15"/>
      <c r="K666" s="15"/>
      <c r="L666" s="15"/>
    </row>
    <row r="667" spans="5:12" ht="14.45" customHeight="1" x14ac:dyDescent="0.25">
      <c r="E667" s="15"/>
      <c r="F667" s="15"/>
      <c r="G667" s="15"/>
      <c r="H667" s="15"/>
      <c r="I667" s="15"/>
      <c r="J667" s="15"/>
      <c r="K667" s="15"/>
      <c r="L667" s="15"/>
    </row>
    <row r="668" spans="5:12" ht="14.45" customHeight="1" x14ac:dyDescent="0.25">
      <c r="E668" s="15"/>
      <c r="F668" s="15"/>
      <c r="G668" s="15"/>
      <c r="H668" s="15"/>
      <c r="I668" s="15"/>
      <c r="J668" s="15"/>
      <c r="K668" s="15"/>
      <c r="L668" s="15"/>
    </row>
    <row r="669" spans="5:12" ht="14.45" customHeight="1" x14ac:dyDescent="0.25">
      <c r="E669" s="15"/>
      <c r="F669" s="15"/>
      <c r="G669" s="15"/>
      <c r="H669" s="15"/>
      <c r="I669" s="15"/>
      <c r="J669" s="15"/>
      <c r="K669" s="15"/>
      <c r="L669" s="15"/>
    </row>
    <row r="670" spans="5:12" ht="14.45" customHeight="1" x14ac:dyDescent="0.25">
      <c r="E670" s="15"/>
      <c r="F670" s="15"/>
      <c r="G670" s="15"/>
      <c r="H670" s="15"/>
      <c r="I670" s="15"/>
      <c r="J670" s="15"/>
      <c r="K670" s="15"/>
      <c r="L670" s="15"/>
    </row>
    <row r="671" spans="5:12" ht="14.45" customHeight="1" x14ac:dyDescent="0.25">
      <c r="E671" s="15"/>
      <c r="F671" s="15"/>
      <c r="G671" s="15"/>
      <c r="H671" s="15"/>
      <c r="I671" s="15"/>
      <c r="J671" s="15"/>
      <c r="K671" s="15"/>
      <c r="L671" s="15"/>
    </row>
    <row r="672" spans="5:12" ht="14.45" customHeight="1" x14ac:dyDescent="0.25">
      <c r="E672" s="15"/>
      <c r="F672" s="15"/>
      <c r="G672" s="15"/>
      <c r="H672" s="15"/>
      <c r="I672" s="15"/>
      <c r="J672" s="15"/>
      <c r="K672" s="15"/>
      <c r="L672" s="15"/>
    </row>
    <row r="673" spans="5:12" ht="14.45" customHeight="1" x14ac:dyDescent="0.25">
      <c r="E673" s="15"/>
      <c r="F673" s="15"/>
      <c r="G673" s="15"/>
      <c r="H673" s="15"/>
      <c r="I673" s="15"/>
      <c r="J673" s="15"/>
      <c r="K673" s="15"/>
      <c r="L673" s="15"/>
    </row>
    <row r="674" spans="5:12" ht="14.45" customHeight="1" x14ac:dyDescent="0.25">
      <c r="E674" s="15"/>
      <c r="F674" s="15"/>
      <c r="G674" s="15"/>
      <c r="H674" s="15"/>
      <c r="I674" s="15"/>
      <c r="J674" s="15"/>
      <c r="K674" s="15"/>
      <c r="L674" s="15"/>
    </row>
    <row r="675" spans="5:12" ht="14.45" customHeight="1" x14ac:dyDescent="0.25">
      <c r="E675" s="15"/>
      <c r="F675" s="15"/>
      <c r="G675" s="15"/>
      <c r="H675" s="15"/>
      <c r="I675" s="15"/>
      <c r="J675" s="15"/>
      <c r="K675" s="15"/>
      <c r="L675" s="15"/>
    </row>
    <row r="676" spans="5:12" ht="14.45" customHeight="1" x14ac:dyDescent="0.25">
      <c r="E676" s="15"/>
      <c r="F676" s="15"/>
      <c r="G676" s="15"/>
      <c r="H676" s="15"/>
      <c r="I676" s="15"/>
      <c r="J676" s="15"/>
      <c r="K676" s="15"/>
      <c r="L676" s="15"/>
    </row>
    <row r="677" spans="5:12" ht="14.45" customHeight="1" x14ac:dyDescent="0.25">
      <c r="E677" s="15"/>
      <c r="F677" s="15"/>
      <c r="G677" s="15"/>
      <c r="H677" s="15"/>
      <c r="I677" s="15"/>
      <c r="J677" s="15"/>
      <c r="K677" s="15"/>
      <c r="L677" s="15"/>
    </row>
    <row r="678" spans="5:12" ht="14.45" customHeight="1" x14ac:dyDescent="0.25">
      <c r="E678" s="15"/>
      <c r="F678" s="15"/>
      <c r="G678" s="15"/>
      <c r="H678" s="15"/>
      <c r="I678" s="15"/>
      <c r="J678" s="15"/>
      <c r="K678" s="15"/>
      <c r="L678" s="15"/>
    </row>
    <row r="679" spans="5:12" ht="14.45" customHeight="1" x14ac:dyDescent="0.25">
      <c r="E679" s="15"/>
      <c r="F679" s="15"/>
      <c r="G679" s="15"/>
      <c r="H679" s="15"/>
      <c r="I679" s="15"/>
      <c r="J679" s="15"/>
      <c r="K679" s="15"/>
      <c r="L679" s="15"/>
    </row>
    <row r="680" spans="5:12" ht="14.45" customHeight="1" x14ac:dyDescent="0.25">
      <c r="E680" s="15"/>
      <c r="F680" s="15"/>
      <c r="G680" s="15"/>
      <c r="H680" s="15"/>
      <c r="I680" s="15"/>
      <c r="J680" s="15"/>
      <c r="K680" s="15"/>
      <c r="L680" s="15"/>
    </row>
    <row r="681" spans="5:12" ht="14.45" customHeight="1" x14ac:dyDescent="0.25">
      <c r="E681" s="15"/>
      <c r="F681" s="15"/>
      <c r="G681" s="15"/>
      <c r="H681" s="15"/>
      <c r="I681" s="15"/>
      <c r="J681" s="15"/>
      <c r="K681" s="15"/>
      <c r="L681" s="15"/>
    </row>
    <row r="682" spans="5:12" ht="14.45" customHeight="1" x14ac:dyDescent="0.25">
      <c r="E682" s="15"/>
      <c r="F682" s="15"/>
      <c r="G682" s="15"/>
      <c r="H682" s="15"/>
      <c r="I682" s="15"/>
      <c r="J682" s="15"/>
      <c r="K682" s="15"/>
      <c r="L682" s="15"/>
    </row>
    <row r="683" spans="5:12" ht="14.45" customHeight="1" x14ac:dyDescent="0.25">
      <c r="E683" s="15"/>
      <c r="F683" s="15"/>
      <c r="G683" s="15"/>
      <c r="H683" s="15"/>
      <c r="I683" s="15"/>
      <c r="J683" s="15"/>
      <c r="K683" s="15"/>
      <c r="L683" s="15"/>
    </row>
    <row r="684" spans="5:12" ht="14.45" customHeight="1" x14ac:dyDescent="0.25">
      <c r="E684" s="15"/>
      <c r="F684" s="15"/>
      <c r="G684" s="15"/>
      <c r="H684" s="15"/>
      <c r="I684" s="15"/>
      <c r="J684" s="15"/>
      <c r="K684" s="15"/>
      <c r="L684" s="15"/>
    </row>
    <row r="685" spans="5:12" ht="14.45" customHeight="1" x14ac:dyDescent="0.25">
      <c r="E685" s="15"/>
      <c r="F685" s="15"/>
      <c r="G685" s="15"/>
      <c r="H685" s="15"/>
      <c r="I685" s="15"/>
      <c r="J685" s="15"/>
      <c r="K685" s="15"/>
      <c r="L685" s="15"/>
    </row>
    <row r="686" spans="5:12" ht="14.45" customHeight="1" x14ac:dyDescent="0.25">
      <c r="E686" s="15"/>
      <c r="F686" s="15"/>
      <c r="G686" s="15"/>
      <c r="H686" s="15"/>
      <c r="I686" s="15"/>
      <c r="J686" s="15"/>
      <c r="K686" s="15"/>
      <c r="L686" s="15"/>
    </row>
    <row r="687" spans="5:12" ht="14.45" customHeight="1" x14ac:dyDescent="0.25">
      <c r="E687" s="15"/>
      <c r="F687" s="15"/>
      <c r="G687" s="15"/>
      <c r="H687" s="15"/>
      <c r="I687" s="15"/>
      <c r="J687" s="15"/>
      <c r="K687" s="15"/>
      <c r="L687" s="15"/>
    </row>
    <row r="688" spans="5:12" ht="14.45" customHeight="1" x14ac:dyDescent="0.25">
      <c r="E688" s="15"/>
      <c r="F688" s="15"/>
      <c r="G688" s="15"/>
      <c r="H688" s="15"/>
      <c r="I688" s="15"/>
      <c r="J688" s="15"/>
      <c r="K688" s="15"/>
      <c r="L688" s="15"/>
    </row>
    <row r="689" spans="5:12" ht="14.45" customHeight="1" x14ac:dyDescent="0.25">
      <c r="E689" s="15"/>
      <c r="F689" s="15"/>
      <c r="G689" s="15"/>
      <c r="H689" s="15"/>
      <c r="I689" s="15"/>
      <c r="J689" s="15"/>
      <c r="K689" s="15"/>
      <c r="L689" s="15"/>
    </row>
    <row r="690" spans="5:12" ht="14.45" customHeight="1" x14ac:dyDescent="0.25">
      <c r="E690" s="15"/>
      <c r="F690" s="15"/>
      <c r="G690" s="15"/>
      <c r="H690" s="15"/>
      <c r="I690" s="15"/>
      <c r="J690" s="15"/>
      <c r="K690" s="15"/>
      <c r="L690" s="15"/>
    </row>
    <row r="691" spans="5:12" ht="14.45" customHeight="1" x14ac:dyDescent="0.25">
      <c r="E691" s="15"/>
      <c r="F691" s="15"/>
      <c r="G691" s="15"/>
      <c r="H691" s="15"/>
      <c r="I691" s="15"/>
      <c r="J691" s="15"/>
      <c r="K691" s="15"/>
      <c r="L691" s="15"/>
    </row>
    <row r="692" spans="5:12" ht="14.45" customHeight="1" x14ac:dyDescent="0.25">
      <c r="E692" s="15"/>
      <c r="F692" s="15"/>
      <c r="G692" s="15"/>
      <c r="H692" s="15"/>
      <c r="I692" s="15"/>
      <c r="J692" s="15"/>
      <c r="K692" s="15"/>
      <c r="L692" s="15"/>
    </row>
    <row r="693" spans="5:12" ht="14.45" customHeight="1" x14ac:dyDescent="0.25">
      <c r="E693" s="15"/>
      <c r="F693" s="15"/>
      <c r="G693" s="15"/>
      <c r="H693" s="15"/>
      <c r="I693" s="15"/>
      <c r="J693" s="15"/>
      <c r="K693" s="15"/>
      <c r="L693" s="15"/>
    </row>
    <row r="694" spans="5:12" ht="14.45" customHeight="1" x14ac:dyDescent="0.25">
      <c r="E694" s="15"/>
      <c r="F694" s="15"/>
      <c r="G694" s="15"/>
      <c r="H694" s="15"/>
      <c r="I694" s="15"/>
      <c r="J694" s="15"/>
      <c r="K694" s="15"/>
      <c r="L694" s="15"/>
    </row>
    <row r="695" spans="5:12" ht="14.45" customHeight="1" x14ac:dyDescent="0.25">
      <c r="E695" s="15"/>
      <c r="F695" s="15"/>
      <c r="G695" s="15"/>
      <c r="H695" s="15"/>
      <c r="I695" s="15"/>
      <c r="J695" s="15"/>
      <c r="K695" s="15"/>
      <c r="L695" s="15"/>
    </row>
    <row r="696" spans="5:12" ht="14.45" customHeight="1" x14ac:dyDescent="0.25">
      <c r="E696" s="15"/>
      <c r="F696" s="15"/>
      <c r="G696" s="15"/>
      <c r="H696" s="15"/>
      <c r="I696" s="15"/>
      <c r="J696" s="15"/>
      <c r="K696" s="15"/>
      <c r="L696" s="15"/>
    </row>
    <row r="697" spans="5:12" ht="14.45" customHeight="1" x14ac:dyDescent="0.25">
      <c r="E697" s="15"/>
      <c r="F697" s="15"/>
      <c r="G697" s="15"/>
      <c r="H697" s="15"/>
      <c r="I697" s="15"/>
      <c r="J697" s="15"/>
      <c r="K697" s="15"/>
      <c r="L697" s="15"/>
    </row>
    <row r="698" spans="5:12" ht="14.45" customHeight="1" x14ac:dyDescent="0.25">
      <c r="E698" s="15"/>
      <c r="F698" s="15"/>
      <c r="G698" s="15"/>
      <c r="H698" s="15"/>
      <c r="I698" s="15"/>
      <c r="J698" s="15"/>
      <c r="K698" s="15"/>
      <c r="L698" s="15"/>
    </row>
    <row r="699" spans="5:12" ht="14.45" customHeight="1" x14ac:dyDescent="0.25">
      <c r="E699" s="15"/>
      <c r="F699" s="15"/>
      <c r="G699" s="15"/>
      <c r="H699" s="15"/>
      <c r="I699" s="15"/>
      <c r="J699" s="15"/>
      <c r="K699" s="15"/>
      <c r="L699" s="15"/>
    </row>
    <row r="700" spans="5:12" ht="14.45" customHeight="1" x14ac:dyDescent="0.25">
      <c r="E700" s="15"/>
      <c r="F700" s="15"/>
      <c r="G700" s="15"/>
      <c r="H700" s="15"/>
      <c r="I700" s="15"/>
      <c r="J700" s="15"/>
      <c r="K700" s="15"/>
      <c r="L700" s="15"/>
    </row>
    <row r="701" spans="5:12" ht="14.45" customHeight="1" x14ac:dyDescent="0.25">
      <c r="E701" s="15"/>
      <c r="F701" s="15"/>
      <c r="G701" s="15"/>
      <c r="H701" s="15"/>
      <c r="I701" s="15"/>
      <c r="J701" s="15"/>
      <c r="K701" s="15"/>
      <c r="L701" s="15"/>
    </row>
    <row r="702" spans="5:12" ht="14.45" customHeight="1" x14ac:dyDescent="0.25">
      <c r="E702" s="15"/>
      <c r="F702" s="15"/>
      <c r="G702" s="15"/>
      <c r="H702" s="15"/>
      <c r="I702" s="15"/>
      <c r="J702" s="15"/>
      <c r="K702" s="15"/>
      <c r="L702" s="15"/>
    </row>
    <row r="703" spans="5:12" ht="14.45" customHeight="1" x14ac:dyDescent="0.25">
      <c r="E703" s="15"/>
      <c r="F703" s="15"/>
      <c r="G703" s="15"/>
      <c r="H703" s="15"/>
      <c r="I703" s="15"/>
      <c r="J703" s="15"/>
      <c r="K703" s="15"/>
      <c r="L703" s="15"/>
    </row>
    <row r="704" spans="5:12" ht="14.45" customHeight="1" x14ac:dyDescent="0.25">
      <c r="E704" s="15"/>
      <c r="F704" s="15"/>
      <c r="G704" s="15"/>
      <c r="H704" s="15"/>
      <c r="I704" s="15"/>
      <c r="J704" s="15"/>
      <c r="K704" s="15"/>
      <c r="L704" s="15"/>
    </row>
    <row r="705" spans="5:12" ht="14.45" customHeight="1" x14ac:dyDescent="0.25">
      <c r="E705" s="15"/>
      <c r="F705" s="15"/>
      <c r="G705" s="15"/>
      <c r="H705" s="15"/>
      <c r="I705" s="15"/>
      <c r="J705" s="15"/>
      <c r="K705" s="15"/>
      <c r="L705" s="15"/>
    </row>
    <row r="706" spans="5:12" ht="14.45" customHeight="1" x14ac:dyDescent="0.25">
      <c r="E706" s="15"/>
      <c r="F706" s="15"/>
      <c r="G706" s="15"/>
      <c r="H706" s="15"/>
      <c r="I706" s="15"/>
      <c r="J706" s="15"/>
      <c r="K706" s="15"/>
      <c r="L706" s="15"/>
    </row>
    <row r="707" spans="5:12" ht="14.45" customHeight="1" x14ac:dyDescent="0.25">
      <c r="E707" s="15"/>
      <c r="F707" s="15"/>
      <c r="G707" s="15"/>
      <c r="H707" s="15"/>
      <c r="I707" s="15"/>
      <c r="J707" s="15"/>
      <c r="K707" s="15"/>
      <c r="L707" s="15"/>
    </row>
    <row r="708" spans="5:12" ht="14.45" customHeight="1" x14ac:dyDescent="0.25">
      <c r="E708" s="15"/>
      <c r="F708" s="15"/>
      <c r="G708" s="15"/>
      <c r="H708" s="15"/>
      <c r="I708" s="15"/>
      <c r="J708" s="15"/>
      <c r="K708" s="15"/>
      <c r="L708" s="15"/>
    </row>
    <row r="709" spans="5:12" ht="14.45" customHeight="1" x14ac:dyDescent="0.25">
      <c r="E709" s="15"/>
      <c r="F709" s="15"/>
      <c r="G709" s="15"/>
      <c r="H709" s="15"/>
      <c r="I709" s="15"/>
      <c r="J709" s="15"/>
      <c r="K709" s="15"/>
      <c r="L709" s="15"/>
    </row>
    <row r="710" spans="5:12" ht="14.45" customHeight="1" x14ac:dyDescent="0.25">
      <c r="E710" s="15"/>
      <c r="F710" s="15"/>
      <c r="G710" s="15"/>
      <c r="H710" s="15"/>
      <c r="I710" s="15"/>
      <c r="J710" s="15"/>
      <c r="K710" s="15"/>
      <c r="L710" s="15"/>
    </row>
    <row r="711" spans="5:12" ht="14.45" customHeight="1" x14ac:dyDescent="0.25">
      <c r="E711" s="15"/>
      <c r="F711" s="15"/>
      <c r="G711" s="15"/>
      <c r="H711" s="15"/>
      <c r="I711" s="15"/>
      <c r="J711" s="15"/>
      <c r="K711" s="15"/>
      <c r="L711" s="15"/>
    </row>
    <row r="712" spans="5:12" ht="14.45" customHeight="1" x14ac:dyDescent="0.25">
      <c r="E712" s="15"/>
      <c r="F712" s="15"/>
      <c r="G712" s="15"/>
      <c r="H712" s="15"/>
      <c r="I712" s="15"/>
      <c r="J712" s="15"/>
      <c r="K712" s="15"/>
      <c r="L712" s="15"/>
    </row>
    <row r="713" spans="5:12" ht="14.45" customHeight="1" x14ac:dyDescent="0.25">
      <c r="E713" s="15"/>
      <c r="F713" s="15"/>
      <c r="G713" s="15"/>
      <c r="H713" s="15"/>
      <c r="I713" s="15"/>
      <c r="J713" s="15"/>
      <c r="K713" s="15"/>
      <c r="L713" s="15"/>
    </row>
    <row r="714" spans="5:12" ht="14.45" customHeight="1" x14ac:dyDescent="0.25">
      <c r="E714" s="15"/>
      <c r="F714" s="15"/>
      <c r="G714" s="15"/>
      <c r="H714" s="15"/>
      <c r="I714" s="15"/>
      <c r="J714" s="15"/>
      <c r="K714" s="15"/>
      <c r="L714" s="15"/>
    </row>
    <row r="715" spans="5:12" ht="14.45" customHeight="1" x14ac:dyDescent="0.25">
      <c r="E715" s="15"/>
      <c r="F715" s="15"/>
      <c r="G715" s="15"/>
      <c r="H715" s="15"/>
      <c r="I715" s="15"/>
      <c r="J715" s="15"/>
      <c r="K715" s="15"/>
      <c r="L715" s="15"/>
    </row>
    <row r="716" spans="5:12" ht="14.45" customHeight="1" x14ac:dyDescent="0.25">
      <c r="E716" s="15"/>
      <c r="F716" s="15"/>
      <c r="G716" s="15"/>
      <c r="H716" s="15"/>
      <c r="I716" s="15"/>
      <c r="J716" s="15"/>
      <c r="K716" s="15"/>
      <c r="L716" s="15"/>
    </row>
    <row r="717" spans="5:12" ht="14.45" customHeight="1" x14ac:dyDescent="0.25">
      <c r="E717" s="15"/>
      <c r="F717" s="15"/>
      <c r="G717" s="15"/>
      <c r="H717" s="15"/>
      <c r="I717" s="15"/>
      <c r="J717" s="15"/>
      <c r="K717" s="15"/>
      <c r="L717" s="15"/>
    </row>
    <row r="718" spans="5:12" ht="14.45" customHeight="1" x14ac:dyDescent="0.25">
      <c r="E718" s="15"/>
      <c r="F718" s="15"/>
      <c r="G718" s="15"/>
      <c r="H718" s="15"/>
      <c r="I718" s="15"/>
      <c r="J718" s="15"/>
      <c r="K718" s="15"/>
      <c r="L718" s="15"/>
    </row>
    <row r="719" spans="5:12" ht="14.45" customHeight="1" x14ac:dyDescent="0.25">
      <c r="E719" s="15"/>
      <c r="F719" s="15"/>
      <c r="G719" s="15"/>
      <c r="H719" s="15"/>
      <c r="I719" s="15"/>
      <c r="J719" s="15"/>
      <c r="K719" s="15"/>
      <c r="L719" s="15"/>
    </row>
    <row r="720" spans="5:12" ht="14.45" customHeight="1" x14ac:dyDescent="0.25">
      <c r="E720" s="15"/>
      <c r="F720" s="15"/>
      <c r="G720" s="15"/>
      <c r="H720" s="15"/>
      <c r="I720" s="15"/>
      <c r="J720" s="15"/>
      <c r="K720" s="15"/>
      <c r="L720" s="15"/>
    </row>
    <row r="721" spans="5:12" ht="14.45" customHeight="1" x14ac:dyDescent="0.25">
      <c r="E721" s="15"/>
      <c r="F721" s="15"/>
      <c r="G721" s="15"/>
      <c r="H721" s="15"/>
      <c r="I721" s="15"/>
      <c r="J721" s="15"/>
      <c r="K721" s="15"/>
      <c r="L721" s="15"/>
    </row>
    <row r="722" spans="5:12" ht="14.45" customHeight="1" x14ac:dyDescent="0.25">
      <c r="E722" s="15"/>
      <c r="F722" s="15"/>
      <c r="G722" s="15"/>
      <c r="H722" s="15"/>
      <c r="I722" s="15"/>
      <c r="J722" s="15"/>
      <c r="K722" s="15"/>
      <c r="L722" s="15"/>
    </row>
    <row r="723" spans="5:12" ht="14.45" customHeight="1" x14ac:dyDescent="0.25">
      <c r="E723" s="15"/>
      <c r="F723" s="15"/>
      <c r="G723" s="15"/>
      <c r="H723" s="15"/>
      <c r="I723" s="15"/>
      <c r="J723" s="15"/>
      <c r="K723" s="15"/>
      <c r="L723" s="15"/>
    </row>
    <row r="724" spans="5:12" ht="14.45" customHeight="1" x14ac:dyDescent="0.25">
      <c r="E724" s="15"/>
      <c r="F724" s="15"/>
      <c r="G724" s="15"/>
      <c r="H724" s="15"/>
      <c r="I724" s="15"/>
      <c r="J724" s="15"/>
      <c r="K724" s="15"/>
      <c r="L724" s="15"/>
    </row>
    <row r="725" spans="5:12" ht="14.45" customHeight="1" x14ac:dyDescent="0.25">
      <c r="E725" s="15"/>
      <c r="F725" s="15"/>
      <c r="G725" s="15"/>
      <c r="H725" s="15"/>
      <c r="I725" s="15"/>
      <c r="J725" s="15"/>
      <c r="K725" s="15"/>
      <c r="L725" s="15"/>
    </row>
    <row r="726" spans="5:12" ht="14.45" customHeight="1" x14ac:dyDescent="0.25">
      <c r="E726" s="15"/>
      <c r="F726" s="15"/>
      <c r="G726" s="15"/>
      <c r="H726" s="15"/>
      <c r="I726" s="15"/>
      <c r="J726" s="15"/>
      <c r="K726" s="15"/>
      <c r="L726" s="15"/>
    </row>
    <row r="727" spans="5:12" ht="14.45" customHeight="1" x14ac:dyDescent="0.25">
      <c r="E727" s="15"/>
      <c r="F727" s="15"/>
      <c r="G727" s="15"/>
      <c r="H727" s="15"/>
      <c r="I727" s="15"/>
      <c r="J727" s="15"/>
      <c r="K727" s="15"/>
      <c r="L727" s="15"/>
    </row>
    <row r="728" spans="5:12" ht="14.45" customHeight="1" x14ac:dyDescent="0.25">
      <c r="E728" s="15"/>
      <c r="F728" s="15"/>
      <c r="G728" s="15"/>
      <c r="H728" s="15"/>
      <c r="I728" s="15"/>
      <c r="J728" s="15"/>
      <c r="K728" s="15"/>
      <c r="L728" s="15"/>
    </row>
    <row r="729" spans="5:12" ht="14.45" customHeight="1" x14ac:dyDescent="0.25">
      <c r="E729" s="15"/>
      <c r="F729" s="15"/>
      <c r="G729" s="15"/>
      <c r="H729" s="15"/>
      <c r="I729" s="15"/>
      <c r="J729" s="15"/>
      <c r="K729" s="15"/>
      <c r="L729" s="15"/>
    </row>
    <row r="730" spans="5:12" ht="14.45" customHeight="1" x14ac:dyDescent="0.25">
      <c r="E730" s="15"/>
      <c r="F730" s="15"/>
      <c r="G730" s="15"/>
      <c r="H730" s="15"/>
      <c r="I730" s="15"/>
      <c r="J730" s="15"/>
      <c r="K730" s="15"/>
      <c r="L730" s="15"/>
    </row>
    <row r="731" spans="5:12" ht="14.45" customHeight="1" x14ac:dyDescent="0.25">
      <c r="E731" s="15"/>
      <c r="F731" s="15"/>
      <c r="G731" s="15"/>
      <c r="H731" s="15"/>
      <c r="I731" s="15"/>
      <c r="J731" s="15"/>
      <c r="K731" s="15"/>
      <c r="L731" s="15"/>
    </row>
    <row r="732" spans="5:12" ht="14.45" customHeight="1" x14ac:dyDescent="0.25">
      <c r="E732" s="15"/>
      <c r="F732" s="15"/>
      <c r="G732" s="15"/>
      <c r="H732" s="15"/>
      <c r="I732" s="15"/>
      <c r="J732" s="15"/>
      <c r="K732" s="15"/>
      <c r="L732" s="15"/>
    </row>
    <row r="733" spans="5:12" ht="14.45" customHeight="1" x14ac:dyDescent="0.25">
      <c r="E733" s="15"/>
      <c r="F733" s="15"/>
      <c r="G733" s="15"/>
      <c r="H733" s="15"/>
      <c r="I733" s="15"/>
      <c r="J733" s="15"/>
      <c r="K733" s="15"/>
      <c r="L733" s="15"/>
    </row>
    <row r="734" spans="5:12" ht="14.45" customHeight="1" x14ac:dyDescent="0.25">
      <c r="E734" s="15"/>
      <c r="F734" s="15"/>
      <c r="G734" s="15"/>
      <c r="H734" s="15"/>
      <c r="I734" s="15"/>
      <c r="J734" s="15"/>
      <c r="K734" s="15"/>
      <c r="L734" s="15"/>
    </row>
    <row r="735" spans="5:12" ht="14.45" customHeight="1" x14ac:dyDescent="0.25">
      <c r="E735" s="15"/>
      <c r="F735" s="15"/>
      <c r="G735" s="15"/>
      <c r="H735" s="15"/>
      <c r="I735" s="15"/>
      <c r="J735" s="15"/>
      <c r="K735" s="15"/>
      <c r="L735" s="15"/>
    </row>
    <row r="736" spans="5:12" ht="14.45" customHeight="1" x14ac:dyDescent="0.25">
      <c r="E736" s="15"/>
      <c r="F736" s="15"/>
      <c r="G736" s="15"/>
      <c r="H736" s="15"/>
      <c r="I736" s="15"/>
      <c r="J736" s="15"/>
      <c r="K736" s="15"/>
      <c r="L736" s="15"/>
    </row>
    <row r="737" spans="5:12" ht="14.45" customHeight="1" x14ac:dyDescent="0.25">
      <c r="E737" s="15"/>
      <c r="F737" s="15"/>
      <c r="G737" s="15"/>
      <c r="H737" s="15"/>
      <c r="I737" s="15"/>
      <c r="J737" s="15"/>
      <c r="K737" s="15"/>
      <c r="L737" s="15"/>
    </row>
    <row r="738" spans="5:12" ht="14.45" customHeight="1" x14ac:dyDescent="0.25">
      <c r="E738" s="15"/>
      <c r="F738" s="15"/>
      <c r="G738" s="15"/>
      <c r="H738" s="15"/>
      <c r="I738" s="15"/>
      <c r="J738" s="15"/>
      <c r="K738" s="15"/>
      <c r="L738" s="15"/>
    </row>
    <row r="739" spans="5:12" ht="14.45" customHeight="1" x14ac:dyDescent="0.25">
      <c r="E739" s="15"/>
      <c r="F739" s="15"/>
      <c r="G739" s="15"/>
      <c r="H739" s="15"/>
      <c r="I739" s="15"/>
      <c r="J739" s="15"/>
      <c r="K739" s="15"/>
      <c r="L739" s="15"/>
    </row>
    <row r="740" spans="5:12" ht="14.45" customHeight="1" x14ac:dyDescent="0.25">
      <c r="E740" s="15"/>
      <c r="F740" s="15"/>
      <c r="G740" s="15"/>
      <c r="H740" s="15"/>
      <c r="I740" s="15"/>
      <c r="J740" s="15"/>
      <c r="K740" s="15"/>
      <c r="L740" s="15"/>
    </row>
    <row r="741" spans="5:12" ht="14.45" customHeight="1" x14ac:dyDescent="0.25">
      <c r="E741" s="15"/>
      <c r="F741" s="15"/>
      <c r="G741" s="15"/>
      <c r="H741" s="15"/>
      <c r="I741" s="15"/>
      <c r="J741" s="15"/>
      <c r="K741" s="15"/>
      <c r="L741" s="15"/>
    </row>
    <row r="742" spans="5:12" ht="14.45" customHeight="1" x14ac:dyDescent="0.25">
      <c r="E742" s="15"/>
      <c r="F742" s="15"/>
      <c r="G742" s="15"/>
      <c r="H742" s="15"/>
      <c r="I742" s="15"/>
      <c r="J742" s="15"/>
      <c r="K742" s="15"/>
      <c r="L742" s="15"/>
    </row>
    <row r="743" spans="5:12" ht="14.45" customHeight="1" x14ac:dyDescent="0.25">
      <c r="E743" s="15"/>
      <c r="F743" s="15"/>
      <c r="G743" s="15"/>
      <c r="H743" s="15"/>
      <c r="I743" s="15"/>
      <c r="J743" s="15"/>
      <c r="K743" s="15"/>
      <c r="L743" s="15"/>
    </row>
    <row r="744" spans="5:12" ht="14.45" customHeight="1" x14ac:dyDescent="0.25">
      <c r="E744" s="15"/>
      <c r="F744" s="15"/>
      <c r="G744" s="15"/>
      <c r="H744" s="15"/>
      <c r="I744" s="15"/>
      <c r="J744" s="15"/>
      <c r="K744" s="15"/>
      <c r="L744" s="15"/>
    </row>
    <row r="745" spans="5:12" ht="14.45" customHeight="1" x14ac:dyDescent="0.25">
      <c r="E745" s="15"/>
      <c r="F745" s="15"/>
      <c r="G745" s="15"/>
      <c r="H745" s="15"/>
      <c r="I745" s="15"/>
      <c r="J745" s="15"/>
      <c r="K745" s="15"/>
      <c r="L745" s="15"/>
    </row>
    <row r="746" spans="5:12" ht="14.45" customHeight="1" x14ac:dyDescent="0.25">
      <c r="E746" s="15"/>
      <c r="F746" s="15"/>
      <c r="G746" s="15"/>
      <c r="H746" s="15"/>
      <c r="I746" s="15"/>
      <c r="J746" s="15"/>
      <c r="K746" s="15"/>
      <c r="L746" s="15"/>
    </row>
    <row r="747" spans="5:12" ht="14.45" customHeight="1" x14ac:dyDescent="0.25">
      <c r="E747" s="15"/>
      <c r="F747" s="15"/>
      <c r="G747" s="15"/>
      <c r="H747" s="15"/>
      <c r="I747" s="15"/>
      <c r="J747" s="15"/>
      <c r="K747" s="15"/>
      <c r="L747" s="15"/>
    </row>
    <row r="748" spans="5:12" ht="14.45" customHeight="1" x14ac:dyDescent="0.25">
      <c r="E748" s="15"/>
      <c r="F748" s="15"/>
      <c r="G748" s="15"/>
      <c r="H748" s="15"/>
      <c r="I748" s="15"/>
      <c r="J748" s="15"/>
      <c r="K748" s="15"/>
      <c r="L748" s="15"/>
    </row>
    <row r="749" spans="5:12" ht="14.45" customHeight="1" x14ac:dyDescent="0.25">
      <c r="E749" s="15"/>
      <c r="F749" s="15"/>
      <c r="G749" s="15"/>
      <c r="H749" s="15"/>
      <c r="I749" s="15"/>
      <c r="J749" s="15"/>
      <c r="K749" s="15"/>
      <c r="L749" s="15"/>
    </row>
    <row r="750" spans="5:12" ht="14.45" customHeight="1" x14ac:dyDescent="0.25">
      <c r="E750" s="15"/>
      <c r="F750" s="15"/>
      <c r="G750" s="15"/>
      <c r="H750" s="15"/>
      <c r="I750" s="15"/>
      <c r="J750" s="15"/>
      <c r="K750" s="15"/>
      <c r="L750" s="15"/>
    </row>
    <row r="751" spans="5:12" ht="14.45" customHeight="1" x14ac:dyDescent="0.25">
      <c r="E751" s="15"/>
      <c r="F751" s="15"/>
      <c r="G751" s="15"/>
      <c r="H751" s="15"/>
      <c r="I751" s="15"/>
      <c r="J751" s="15"/>
      <c r="K751" s="15"/>
      <c r="L751" s="15"/>
    </row>
    <row r="752" spans="5:12" ht="14.45" customHeight="1" x14ac:dyDescent="0.25">
      <c r="E752" s="15"/>
      <c r="F752" s="15"/>
      <c r="G752" s="15"/>
      <c r="H752" s="15"/>
      <c r="I752" s="15"/>
      <c r="J752" s="15"/>
      <c r="K752" s="15"/>
      <c r="L752" s="15"/>
    </row>
    <row r="753" spans="5:12" ht="14.45" customHeight="1" x14ac:dyDescent="0.25">
      <c r="E753" s="15"/>
      <c r="F753" s="15"/>
      <c r="G753" s="15"/>
      <c r="H753" s="15"/>
      <c r="I753" s="15"/>
      <c r="J753" s="15"/>
      <c r="K753" s="15"/>
      <c r="L753" s="15"/>
    </row>
    <row r="754" spans="5:12" ht="14.45" customHeight="1" x14ac:dyDescent="0.25">
      <c r="E754" s="15"/>
      <c r="F754" s="15"/>
      <c r="G754" s="15"/>
      <c r="H754" s="15"/>
      <c r="I754" s="15"/>
      <c r="J754" s="15"/>
      <c r="K754" s="15"/>
      <c r="L754" s="15"/>
    </row>
    <row r="755" spans="5:12" ht="14.45" customHeight="1" x14ac:dyDescent="0.25">
      <c r="E755" s="15"/>
      <c r="F755" s="15"/>
      <c r="G755" s="15"/>
      <c r="H755" s="15"/>
      <c r="I755" s="15"/>
      <c r="J755" s="15"/>
      <c r="K755" s="15"/>
      <c r="L755" s="15"/>
    </row>
    <row r="756" spans="5:12" ht="14.45" customHeight="1" x14ac:dyDescent="0.25">
      <c r="E756" s="15"/>
      <c r="F756" s="15"/>
      <c r="G756" s="15"/>
      <c r="H756" s="15"/>
      <c r="I756" s="15"/>
      <c r="J756" s="15"/>
      <c r="K756" s="15"/>
      <c r="L756" s="15"/>
    </row>
    <row r="757" spans="5:12" ht="14.45" customHeight="1" x14ac:dyDescent="0.25">
      <c r="E757" s="15"/>
      <c r="F757" s="15"/>
      <c r="G757" s="15"/>
      <c r="H757" s="15"/>
      <c r="I757" s="15"/>
      <c r="J757" s="15"/>
      <c r="K757" s="15"/>
      <c r="L757" s="15"/>
    </row>
    <row r="758" spans="5:12" ht="14.45" customHeight="1" x14ac:dyDescent="0.25">
      <c r="E758" s="15"/>
      <c r="F758" s="15"/>
      <c r="G758" s="15"/>
      <c r="H758" s="15"/>
      <c r="I758" s="15"/>
      <c r="J758" s="15"/>
      <c r="K758" s="15"/>
      <c r="L758" s="15"/>
    </row>
    <row r="759" spans="5:12" ht="14.45" customHeight="1" x14ac:dyDescent="0.25">
      <c r="E759" s="15"/>
      <c r="F759" s="15"/>
      <c r="G759" s="15"/>
      <c r="H759" s="15"/>
      <c r="I759" s="15"/>
      <c r="J759" s="15"/>
      <c r="K759" s="15"/>
      <c r="L759" s="15"/>
    </row>
    <row r="760" spans="5:12" ht="14.45" customHeight="1" x14ac:dyDescent="0.25">
      <c r="E760" s="15"/>
      <c r="F760" s="15"/>
      <c r="G760" s="15"/>
      <c r="H760" s="15"/>
      <c r="I760" s="15"/>
      <c r="J760" s="15"/>
      <c r="K760" s="15"/>
      <c r="L760" s="15"/>
    </row>
    <row r="761" spans="5:12" ht="14.45" customHeight="1" x14ac:dyDescent="0.25">
      <c r="E761" s="15"/>
      <c r="F761" s="15"/>
      <c r="G761" s="15"/>
      <c r="H761" s="15"/>
      <c r="I761" s="15"/>
      <c r="J761" s="15"/>
      <c r="K761" s="15"/>
      <c r="L761" s="15"/>
    </row>
    <row r="762" spans="5:12" ht="14.45" customHeight="1" x14ac:dyDescent="0.25">
      <c r="E762" s="15"/>
      <c r="F762" s="15"/>
      <c r="G762" s="15"/>
      <c r="H762" s="15"/>
      <c r="I762" s="15"/>
      <c r="J762" s="15"/>
      <c r="K762" s="15"/>
      <c r="L762" s="15"/>
    </row>
    <row r="763" spans="5:12" ht="14.45" customHeight="1" x14ac:dyDescent="0.25">
      <c r="E763" s="15"/>
      <c r="F763" s="15"/>
      <c r="G763" s="15"/>
      <c r="H763" s="15"/>
      <c r="I763" s="15"/>
      <c r="J763" s="15"/>
      <c r="K763" s="15"/>
      <c r="L763" s="15"/>
    </row>
    <row r="764" spans="5:12" ht="14.45" customHeight="1" x14ac:dyDescent="0.25">
      <c r="E764" s="15"/>
      <c r="F764" s="15"/>
      <c r="G764" s="15"/>
      <c r="H764" s="15"/>
      <c r="I764" s="15"/>
      <c r="J764" s="15"/>
      <c r="K764" s="15"/>
      <c r="L764" s="15"/>
    </row>
    <row r="765" spans="5:12" ht="14.45" customHeight="1" x14ac:dyDescent="0.25">
      <c r="E765" s="15"/>
      <c r="F765" s="15"/>
      <c r="G765" s="15"/>
      <c r="H765" s="15"/>
      <c r="I765" s="15"/>
      <c r="J765" s="15"/>
      <c r="K765" s="15"/>
      <c r="L765" s="15"/>
    </row>
    <row r="766" spans="5:12" ht="14.45" customHeight="1" x14ac:dyDescent="0.25">
      <c r="E766" s="15"/>
      <c r="F766" s="15"/>
      <c r="G766" s="15"/>
      <c r="H766" s="15"/>
      <c r="I766" s="15"/>
      <c r="J766" s="15"/>
      <c r="K766" s="15"/>
      <c r="L766" s="15"/>
    </row>
    <row r="767" spans="5:12" ht="14.45" customHeight="1" x14ac:dyDescent="0.25">
      <c r="E767" s="15"/>
      <c r="F767" s="15"/>
      <c r="G767" s="15"/>
      <c r="H767" s="15"/>
      <c r="I767" s="15"/>
      <c r="J767" s="15"/>
      <c r="K767" s="15"/>
      <c r="L767" s="15"/>
    </row>
    <row r="768" spans="5:12" ht="14.45" customHeight="1" x14ac:dyDescent="0.25">
      <c r="E768" s="15"/>
      <c r="F768" s="15"/>
      <c r="G768" s="15"/>
      <c r="H768" s="15"/>
      <c r="I768" s="15"/>
      <c r="J768" s="15"/>
      <c r="K768" s="15"/>
      <c r="L768" s="15"/>
    </row>
    <row r="769" spans="5:12" ht="14.45" customHeight="1" x14ac:dyDescent="0.25">
      <c r="E769" s="15"/>
      <c r="F769" s="15"/>
      <c r="G769" s="15"/>
      <c r="H769" s="15"/>
      <c r="I769" s="15"/>
      <c r="J769" s="15"/>
      <c r="K769" s="15"/>
      <c r="L769" s="15"/>
    </row>
    <row r="770" spans="5:12" ht="14.45" customHeight="1" x14ac:dyDescent="0.25">
      <c r="E770" s="15"/>
      <c r="F770" s="15"/>
      <c r="G770" s="15"/>
      <c r="H770" s="15"/>
      <c r="I770" s="15"/>
      <c r="J770" s="15"/>
      <c r="K770" s="15"/>
      <c r="L770" s="15"/>
    </row>
    <row r="771" spans="5:12" ht="14.45" customHeight="1" x14ac:dyDescent="0.25">
      <c r="E771" s="15"/>
      <c r="F771" s="15"/>
      <c r="G771" s="15"/>
      <c r="H771" s="15"/>
      <c r="I771" s="15"/>
      <c r="J771" s="15"/>
      <c r="K771" s="15"/>
      <c r="L771" s="15"/>
    </row>
    <row r="772" spans="5:12" ht="14.45" customHeight="1" x14ac:dyDescent="0.25">
      <c r="E772" s="15"/>
      <c r="F772" s="15"/>
      <c r="G772" s="15"/>
      <c r="H772" s="15"/>
      <c r="I772" s="15"/>
      <c r="J772" s="15"/>
      <c r="K772" s="15"/>
      <c r="L772" s="15"/>
    </row>
    <row r="773" spans="5:12" ht="14.45" customHeight="1" x14ac:dyDescent="0.25">
      <c r="E773" s="15"/>
      <c r="F773" s="15"/>
      <c r="G773" s="15"/>
      <c r="H773" s="15"/>
      <c r="I773" s="15"/>
      <c r="J773" s="15"/>
      <c r="K773" s="15"/>
      <c r="L773" s="15"/>
    </row>
    <row r="774" spans="5:12" ht="14.45" customHeight="1" x14ac:dyDescent="0.25">
      <c r="E774" s="15"/>
      <c r="F774" s="15"/>
      <c r="G774" s="15"/>
      <c r="H774" s="15"/>
      <c r="I774" s="15"/>
      <c r="J774" s="15"/>
      <c r="K774" s="15"/>
      <c r="L774" s="15"/>
    </row>
    <row r="775" spans="5:12" ht="14.45" customHeight="1" x14ac:dyDescent="0.25">
      <c r="E775" s="15"/>
      <c r="F775" s="15"/>
      <c r="G775" s="15"/>
      <c r="H775" s="15"/>
      <c r="I775" s="15"/>
      <c r="J775" s="15"/>
      <c r="K775" s="15"/>
      <c r="L775" s="15"/>
    </row>
    <row r="776" spans="5:12" ht="14.45" customHeight="1" x14ac:dyDescent="0.25">
      <c r="E776" s="15"/>
      <c r="F776" s="15"/>
      <c r="G776" s="15"/>
      <c r="H776" s="15"/>
      <c r="I776" s="15"/>
      <c r="J776" s="15"/>
      <c r="K776" s="15"/>
      <c r="L776" s="15"/>
    </row>
    <row r="777" spans="5:12" ht="14.45" customHeight="1" x14ac:dyDescent="0.25">
      <c r="E777" s="15"/>
      <c r="F777" s="15"/>
      <c r="G777" s="15"/>
      <c r="H777" s="15"/>
      <c r="I777" s="15"/>
      <c r="J777" s="15"/>
      <c r="K777" s="15"/>
      <c r="L777" s="15"/>
    </row>
    <row r="778" spans="5:12" ht="14.45" customHeight="1" x14ac:dyDescent="0.25">
      <c r="E778" s="15"/>
      <c r="F778" s="15"/>
      <c r="G778" s="15"/>
      <c r="H778" s="15"/>
      <c r="I778" s="15"/>
      <c r="J778" s="15"/>
      <c r="K778" s="15"/>
      <c r="L778" s="15"/>
    </row>
    <row r="779" spans="5:12" ht="14.45" customHeight="1" x14ac:dyDescent="0.25">
      <c r="E779" s="15"/>
      <c r="F779" s="15"/>
      <c r="G779" s="15"/>
      <c r="H779" s="15"/>
      <c r="I779" s="15"/>
      <c r="J779" s="15"/>
      <c r="K779" s="15"/>
      <c r="L779" s="15"/>
    </row>
    <row r="780" spans="5:12" ht="14.45" customHeight="1" x14ac:dyDescent="0.25">
      <c r="E780" s="15"/>
      <c r="F780" s="15"/>
      <c r="G780" s="15"/>
      <c r="H780" s="15"/>
      <c r="I780" s="15"/>
      <c r="J780" s="15"/>
      <c r="K780" s="15"/>
      <c r="L780" s="15"/>
    </row>
    <row r="781" spans="5:12" ht="14.45" customHeight="1" x14ac:dyDescent="0.25">
      <c r="E781" s="15"/>
      <c r="F781" s="15"/>
      <c r="G781" s="15"/>
      <c r="H781" s="15"/>
      <c r="I781" s="15"/>
      <c r="J781" s="15"/>
      <c r="K781" s="15"/>
      <c r="L781" s="15"/>
    </row>
    <row r="782" spans="5:12" ht="14.45" customHeight="1" x14ac:dyDescent="0.25">
      <c r="E782" s="15"/>
      <c r="F782" s="15"/>
      <c r="G782" s="15"/>
      <c r="H782" s="15"/>
      <c r="I782" s="15"/>
      <c r="J782" s="15"/>
      <c r="K782" s="15"/>
      <c r="L782" s="15"/>
    </row>
    <row r="783" spans="5:12" ht="14.45" customHeight="1" x14ac:dyDescent="0.25">
      <c r="E783" s="15"/>
      <c r="F783" s="15"/>
      <c r="G783" s="15"/>
      <c r="H783" s="15"/>
      <c r="I783" s="15"/>
      <c r="J783" s="15"/>
      <c r="K783" s="15"/>
      <c r="L783" s="15"/>
    </row>
    <row r="784" spans="5:12" ht="14.45" customHeight="1" x14ac:dyDescent="0.25">
      <c r="E784" s="15"/>
      <c r="F784" s="15"/>
      <c r="G784" s="15"/>
      <c r="H784" s="15"/>
      <c r="I784" s="15"/>
      <c r="J784" s="15"/>
      <c r="K784" s="15"/>
      <c r="L784" s="15"/>
    </row>
    <row r="785" spans="5:12" ht="14.45" customHeight="1" x14ac:dyDescent="0.25">
      <c r="E785" s="15"/>
      <c r="F785" s="15"/>
      <c r="G785" s="15"/>
      <c r="H785" s="15"/>
      <c r="I785" s="15"/>
      <c r="J785" s="15"/>
      <c r="K785" s="15"/>
      <c r="L785" s="15"/>
    </row>
    <row r="786" spans="5:12" ht="14.45" customHeight="1" x14ac:dyDescent="0.25">
      <c r="E786" s="15"/>
      <c r="F786" s="15"/>
      <c r="G786" s="15"/>
      <c r="H786" s="15"/>
      <c r="I786" s="15"/>
      <c r="J786" s="15"/>
      <c r="K786" s="15"/>
      <c r="L786" s="15"/>
    </row>
    <row r="787" spans="5:12" ht="14.45" customHeight="1" x14ac:dyDescent="0.25">
      <c r="E787" s="15"/>
      <c r="F787" s="15"/>
      <c r="G787" s="15"/>
      <c r="H787" s="15"/>
      <c r="I787" s="15"/>
      <c r="J787" s="15"/>
      <c r="K787" s="15"/>
      <c r="L787" s="15"/>
    </row>
    <row r="788" spans="5:12" ht="14.45" customHeight="1" x14ac:dyDescent="0.25">
      <c r="E788" s="15"/>
      <c r="F788" s="15"/>
      <c r="G788" s="15"/>
      <c r="H788" s="15"/>
      <c r="I788" s="15"/>
      <c r="J788" s="15"/>
      <c r="K788" s="15"/>
      <c r="L788" s="15"/>
    </row>
    <row r="789" spans="5:12" ht="14.45" customHeight="1" x14ac:dyDescent="0.25">
      <c r="E789" s="15"/>
      <c r="F789" s="15"/>
      <c r="G789" s="15"/>
      <c r="H789" s="15"/>
      <c r="I789" s="15"/>
      <c r="J789" s="15"/>
      <c r="K789" s="15"/>
      <c r="L789" s="15"/>
    </row>
    <row r="790" spans="5:12" ht="14.45" customHeight="1" x14ac:dyDescent="0.25">
      <c r="E790" s="15"/>
      <c r="F790" s="15"/>
      <c r="G790" s="15"/>
      <c r="H790" s="15"/>
      <c r="I790" s="15"/>
      <c r="J790" s="15"/>
      <c r="K790" s="15"/>
      <c r="L790" s="15"/>
    </row>
    <row r="791" spans="5:12" ht="14.45" customHeight="1" x14ac:dyDescent="0.25">
      <c r="E791" s="15"/>
      <c r="F791" s="15"/>
      <c r="G791" s="15"/>
      <c r="H791" s="15"/>
      <c r="I791" s="15"/>
      <c r="J791" s="15"/>
      <c r="K791" s="15"/>
      <c r="L791" s="15"/>
    </row>
    <row r="792" spans="5:12" ht="14.45" customHeight="1" x14ac:dyDescent="0.25">
      <c r="E792" s="15"/>
      <c r="F792" s="15"/>
      <c r="G792" s="15"/>
      <c r="H792" s="15"/>
      <c r="I792" s="15"/>
      <c r="J792" s="15"/>
      <c r="K792" s="15"/>
      <c r="L792" s="15"/>
    </row>
    <row r="793" spans="5:12" ht="14.45" customHeight="1" x14ac:dyDescent="0.25">
      <c r="E793" s="15"/>
      <c r="F793" s="15"/>
      <c r="G793" s="15"/>
      <c r="H793" s="15"/>
      <c r="I793" s="15"/>
      <c r="J793" s="15"/>
      <c r="K793" s="15"/>
      <c r="L793" s="15"/>
    </row>
    <row r="794" spans="5:12" ht="14.45" customHeight="1" x14ac:dyDescent="0.25">
      <c r="E794" s="15"/>
      <c r="F794" s="15"/>
      <c r="G794" s="15"/>
      <c r="H794" s="15"/>
      <c r="I794" s="15"/>
      <c r="J794" s="15"/>
      <c r="K794" s="15"/>
      <c r="L794" s="15"/>
    </row>
    <row r="795" spans="5:12" ht="14.45" customHeight="1" x14ac:dyDescent="0.25">
      <c r="E795" s="15"/>
      <c r="F795" s="15"/>
      <c r="G795" s="15"/>
      <c r="H795" s="15"/>
      <c r="I795" s="15"/>
      <c r="J795" s="15"/>
      <c r="K795" s="15"/>
      <c r="L795" s="15"/>
    </row>
    <row r="796" spans="5:12" ht="14.45" customHeight="1" x14ac:dyDescent="0.25">
      <c r="E796" s="15"/>
      <c r="F796" s="15"/>
      <c r="G796" s="15"/>
      <c r="H796" s="15"/>
      <c r="I796" s="15"/>
      <c r="J796" s="15"/>
      <c r="K796" s="15"/>
      <c r="L796" s="15"/>
    </row>
    <row r="797" spans="5:12" ht="14.45" customHeight="1" x14ac:dyDescent="0.25">
      <c r="E797" s="15"/>
      <c r="F797" s="15"/>
      <c r="G797" s="15"/>
      <c r="H797" s="15"/>
      <c r="I797" s="15"/>
      <c r="J797" s="15"/>
      <c r="K797" s="15"/>
      <c r="L797" s="15"/>
    </row>
    <row r="798" spans="5:12" ht="14.45" customHeight="1" x14ac:dyDescent="0.25">
      <c r="E798" s="15"/>
      <c r="F798" s="15"/>
      <c r="G798" s="15"/>
      <c r="H798" s="15"/>
      <c r="I798" s="15"/>
      <c r="J798" s="15"/>
      <c r="K798" s="15"/>
      <c r="L798" s="15"/>
    </row>
    <row r="799" spans="5:12" ht="14.45" customHeight="1" x14ac:dyDescent="0.25">
      <c r="E799" s="15"/>
      <c r="F799" s="15"/>
      <c r="G799" s="15"/>
      <c r="H799" s="15"/>
      <c r="I799" s="15"/>
      <c r="J799" s="15"/>
      <c r="K799" s="15"/>
      <c r="L799" s="15"/>
    </row>
    <row r="800" spans="5:12" ht="14.45" customHeight="1" x14ac:dyDescent="0.25">
      <c r="E800" s="15"/>
      <c r="F800" s="15"/>
      <c r="G800" s="15"/>
      <c r="H800" s="15"/>
      <c r="I800" s="15"/>
      <c r="J800" s="15"/>
      <c r="K800" s="15"/>
      <c r="L800" s="15"/>
    </row>
    <row r="801" spans="5:12" ht="14.45" customHeight="1" x14ac:dyDescent="0.25">
      <c r="E801" s="15"/>
      <c r="F801" s="15"/>
      <c r="G801" s="15"/>
      <c r="H801" s="15"/>
      <c r="I801" s="15"/>
      <c r="J801" s="15"/>
      <c r="K801" s="15"/>
      <c r="L801" s="15"/>
    </row>
    <row r="802" spans="5:12" ht="14.45" customHeight="1" x14ac:dyDescent="0.25">
      <c r="E802" s="15"/>
      <c r="F802" s="15"/>
      <c r="G802" s="15"/>
      <c r="H802" s="15"/>
      <c r="I802" s="15"/>
      <c r="J802" s="15"/>
      <c r="K802" s="15"/>
      <c r="L802" s="15"/>
    </row>
    <row r="803" spans="5:12" ht="14.45" customHeight="1" x14ac:dyDescent="0.25">
      <c r="E803" s="15"/>
      <c r="F803" s="15"/>
      <c r="G803" s="15"/>
      <c r="H803" s="15"/>
      <c r="I803" s="15"/>
      <c r="J803" s="15"/>
      <c r="K803" s="15"/>
      <c r="L803" s="15"/>
    </row>
    <row r="804" spans="5:12" ht="14.45" customHeight="1" x14ac:dyDescent="0.25">
      <c r="E804" s="15"/>
      <c r="F804" s="15"/>
      <c r="G804" s="15"/>
      <c r="H804" s="15"/>
      <c r="I804" s="15"/>
      <c r="J804" s="15"/>
      <c r="K804" s="15"/>
      <c r="L804" s="15"/>
    </row>
    <row r="805" spans="5:12" ht="14.45" customHeight="1" x14ac:dyDescent="0.25">
      <c r="E805" s="15"/>
      <c r="F805" s="15"/>
      <c r="G805" s="15"/>
      <c r="H805" s="15"/>
      <c r="I805" s="15"/>
      <c r="J805" s="15"/>
      <c r="K805" s="15"/>
      <c r="L805" s="15"/>
    </row>
    <row r="806" spans="5:12" ht="14.45" customHeight="1" x14ac:dyDescent="0.25">
      <c r="E806" s="15"/>
      <c r="F806" s="15"/>
      <c r="G806" s="15"/>
      <c r="H806" s="15"/>
      <c r="I806" s="15"/>
      <c r="J806" s="15"/>
      <c r="K806" s="15"/>
      <c r="L806" s="15"/>
    </row>
    <row r="807" spans="5:12" ht="14.45" customHeight="1" x14ac:dyDescent="0.25">
      <c r="E807" s="15"/>
      <c r="F807" s="15"/>
      <c r="G807" s="15"/>
      <c r="H807" s="15"/>
      <c r="I807" s="15"/>
      <c r="J807" s="15"/>
      <c r="K807" s="15"/>
      <c r="L807" s="15"/>
    </row>
    <row r="808" spans="5:12" ht="14.45" customHeight="1" x14ac:dyDescent="0.25">
      <c r="E808" s="15"/>
      <c r="F808" s="15"/>
      <c r="G808" s="15"/>
      <c r="H808" s="15"/>
      <c r="I808" s="15"/>
      <c r="J808" s="15"/>
      <c r="K808" s="15"/>
      <c r="L808" s="15"/>
    </row>
    <row r="809" spans="5:12" ht="14.45" customHeight="1" x14ac:dyDescent="0.25">
      <c r="E809" s="15"/>
      <c r="F809" s="15"/>
      <c r="G809" s="15"/>
      <c r="H809" s="15"/>
      <c r="I809" s="15"/>
      <c r="J809" s="15"/>
      <c r="K809" s="15"/>
      <c r="L809" s="15"/>
    </row>
    <row r="810" spans="5:12" ht="14.45" customHeight="1" x14ac:dyDescent="0.25">
      <c r="E810" s="15"/>
      <c r="F810" s="15"/>
      <c r="G810" s="15"/>
      <c r="H810" s="15"/>
      <c r="I810" s="15"/>
      <c r="J810" s="15"/>
      <c r="K810" s="15"/>
      <c r="L810" s="15"/>
    </row>
    <row r="811" spans="5:12" ht="14.45" customHeight="1" x14ac:dyDescent="0.25">
      <c r="E811" s="15"/>
      <c r="F811" s="15"/>
      <c r="G811" s="15"/>
      <c r="H811" s="15"/>
      <c r="I811" s="15"/>
      <c r="J811" s="15"/>
      <c r="K811" s="15"/>
      <c r="L811" s="15"/>
    </row>
    <row r="812" spans="5:12" ht="14.45" customHeight="1" x14ac:dyDescent="0.25">
      <c r="E812" s="15"/>
      <c r="F812" s="15"/>
      <c r="G812" s="15"/>
      <c r="H812" s="15"/>
      <c r="I812" s="15"/>
      <c r="J812" s="15"/>
      <c r="K812" s="15"/>
      <c r="L812" s="15"/>
    </row>
    <row r="813" spans="5:12" ht="14.45" customHeight="1" x14ac:dyDescent="0.25">
      <c r="E813" s="15"/>
      <c r="F813" s="15"/>
      <c r="G813" s="15"/>
      <c r="H813" s="15"/>
      <c r="I813" s="15"/>
      <c r="J813" s="15"/>
      <c r="K813" s="15"/>
      <c r="L813" s="15"/>
    </row>
    <row r="814" spans="5:12" ht="14.45" customHeight="1" x14ac:dyDescent="0.25">
      <c r="E814" s="15"/>
      <c r="F814" s="15"/>
      <c r="G814" s="15"/>
      <c r="H814" s="15"/>
      <c r="I814" s="15"/>
      <c r="J814" s="15"/>
      <c r="K814" s="15"/>
      <c r="L814" s="15"/>
    </row>
    <row r="815" spans="5:12" ht="14.45" customHeight="1" x14ac:dyDescent="0.25">
      <c r="E815" s="15"/>
      <c r="F815" s="15"/>
      <c r="G815" s="15"/>
      <c r="H815" s="15"/>
      <c r="I815" s="15"/>
      <c r="J815" s="15"/>
      <c r="K815" s="15"/>
      <c r="L815" s="15"/>
    </row>
    <row r="816" spans="5:12" ht="14.45" customHeight="1" x14ac:dyDescent="0.25">
      <c r="E816" s="15"/>
      <c r="F816" s="15"/>
      <c r="G816" s="15"/>
      <c r="H816" s="15"/>
      <c r="I816" s="15"/>
      <c r="J816" s="15"/>
      <c r="K816" s="15"/>
      <c r="L816" s="15"/>
    </row>
    <row r="817" spans="5:12" ht="14.45" customHeight="1" x14ac:dyDescent="0.25">
      <c r="E817" s="15"/>
      <c r="F817" s="15"/>
      <c r="G817" s="15"/>
      <c r="H817" s="15"/>
      <c r="I817" s="15"/>
      <c r="J817" s="15"/>
      <c r="K817" s="15"/>
      <c r="L817" s="15"/>
    </row>
    <row r="818" spans="5:12" ht="14.45" customHeight="1" x14ac:dyDescent="0.25">
      <c r="E818" s="15"/>
      <c r="F818" s="15"/>
      <c r="G818" s="15"/>
      <c r="H818" s="15"/>
      <c r="I818" s="15"/>
      <c r="J818" s="15"/>
      <c r="K818" s="15"/>
      <c r="L818" s="15"/>
    </row>
    <row r="819" spans="5:12" ht="14.45" customHeight="1" x14ac:dyDescent="0.25">
      <c r="E819" s="15"/>
      <c r="F819" s="15"/>
      <c r="G819" s="15"/>
      <c r="H819" s="15"/>
      <c r="I819" s="15"/>
      <c r="J819" s="15"/>
      <c r="K819" s="15"/>
      <c r="L819" s="15"/>
    </row>
    <row r="820" spans="5:12" ht="14.45" customHeight="1" x14ac:dyDescent="0.25">
      <c r="E820" s="15"/>
      <c r="F820" s="15"/>
      <c r="G820" s="15"/>
      <c r="H820" s="15"/>
      <c r="I820" s="15"/>
      <c r="J820" s="15"/>
      <c r="K820" s="15"/>
      <c r="L820" s="15"/>
    </row>
    <row r="821" spans="5:12" ht="14.45" customHeight="1" x14ac:dyDescent="0.25">
      <c r="E821" s="15"/>
      <c r="F821" s="15"/>
      <c r="G821" s="15"/>
      <c r="H821" s="15"/>
      <c r="I821" s="15"/>
      <c r="J821" s="15"/>
      <c r="K821" s="15"/>
      <c r="L821" s="15"/>
    </row>
    <row r="822" spans="5:12" ht="14.45" customHeight="1" x14ac:dyDescent="0.25">
      <c r="E822" s="15"/>
      <c r="F822" s="15"/>
      <c r="G822" s="15"/>
      <c r="H822" s="15"/>
      <c r="I822" s="15"/>
      <c r="J822" s="15"/>
      <c r="K822" s="15"/>
      <c r="L822" s="15"/>
    </row>
    <row r="823" spans="5:12" ht="14.45" customHeight="1" x14ac:dyDescent="0.25">
      <c r="E823" s="15"/>
      <c r="F823" s="15"/>
      <c r="G823" s="15"/>
      <c r="H823" s="15"/>
      <c r="I823" s="15"/>
      <c r="J823" s="15"/>
      <c r="K823" s="15"/>
      <c r="L823" s="15"/>
    </row>
    <row r="824" spans="5:12" ht="14.45" customHeight="1" x14ac:dyDescent="0.25">
      <c r="E824" s="15"/>
      <c r="F824" s="15"/>
      <c r="G824" s="15"/>
      <c r="H824" s="15"/>
      <c r="I824" s="15"/>
      <c r="J824" s="15"/>
      <c r="K824" s="15"/>
      <c r="L824" s="15"/>
    </row>
    <row r="825" spans="5:12" ht="14.45" customHeight="1" x14ac:dyDescent="0.25">
      <c r="E825" s="15"/>
      <c r="F825" s="15"/>
      <c r="G825" s="15"/>
      <c r="H825" s="15"/>
      <c r="I825" s="15"/>
      <c r="J825" s="15"/>
      <c r="K825" s="15"/>
      <c r="L825" s="15"/>
    </row>
    <row r="826" spans="5:12" ht="14.45" customHeight="1" x14ac:dyDescent="0.25">
      <c r="E826" s="15"/>
      <c r="F826" s="15"/>
      <c r="G826" s="15"/>
      <c r="H826" s="15"/>
      <c r="I826" s="15"/>
      <c r="J826" s="15"/>
      <c r="K826" s="15"/>
      <c r="L826" s="15"/>
    </row>
    <row r="827" spans="5:12" ht="14.45" customHeight="1" x14ac:dyDescent="0.25">
      <c r="E827" s="15"/>
      <c r="F827" s="15"/>
      <c r="G827" s="15"/>
      <c r="H827" s="15"/>
      <c r="I827" s="15"/>
      <c r="J827" s="15"/>
      <c r="K827" s="15"/>
      <c r="L827" s="15"/>
    </row>
    <row r="828" spans="5:12" ht="14.45" customHeight="1" x14ac:dyDescent="0.25">
      <c r="E828" s="15"/>
      <c r="F828" s="15"/>
      <c r="G828" s="15"/>
      <c r="H828" s="15"/>
      <c r="I828" s="15"/>
      <c r="J828" s="15"/>
      <c r="K828" s="15"/>
      <c r="L828" s="15"/>
    </row>
    <row r="829" spans="5:12" ht="14.45" customHeight="1" x14ac:dyDescent="0.25">
      <c r="E829" s="15"/>
      <c r="F829" s="15"/>
      <c r="G829" s="15"/>
      <c r="H829" s="15"/>
      <c r="I829" s="15"/>
      <c r="J829" s="15"/>
      <c r="K829" s="15"/>
      <c r="L829" s="15"/>
    </row>
    <row r="830" spans="5:12" ht="14.45" customHeight="1" x14ac:dyDescent="0.25">
      <c r="E830" s="15"/>
      <c r="F830" s="15"/>
      <c r="G830" s="15"/>
      <c r="H830" s="15"/>
      <c r="I830" s="15"/>
      <c r="J830" s="15"/>
      <c r="K830" s="15"/>
      <c r="L830" s="15"/>
    </row>
    <row r="831" spans="5:12" ht="14.45" customHeight="1" x14ac:dyDescent="0.25">
      <c r="E831" s="15"/>
      <c r="F831" s="15"/>
      <c r="G831" s="15"/>
      <c r="H831" s="15"/>
      <c r="I831" s="15"/>
      <c r="J831" s="15"/>
      <c r="K831" s="15"/>
      <c r="L831" s="15"/>
    </row>
    <row r="832" spans="5:12" ht="14.45" customHeight="1" x14ac:dyDescent="0.25">
      <c r="E832" s="15"/>
      <c r="F832" s="15"/>
      <c r="G832" s="15"/>
      <c r="H832" s="15"/>
      <c r="I832" s="15"/>
      <c r="J832" s="15"/>
      <c r="K832" s="15"/>
      <c r="L832" s="15"/>
    </row>
    <row r="833" spans="5:12" ht="14.45" customHeight="1" x14ac:dyDescent="0.25">
      <c r="E833" s="15"/>
      <c r="F833" s="15"/>
      <c r="G833" s="15"/>
      <c r="H833" s="15"/>
      <c r="I833" s="15"/>
      <c r="J833" s="15"/>
      <c r="K833" s="15"/>
      <c r="L833" s="15"/>
    </row>
    <row r="834" spans="5:12" ht="14.45" customHeight="1" x14ac:dyDescent="0.25">
      <c r="E834" s="15"/>
      <c r="F834" s="15"/>
      <c r="G834" s="15"/>
      <c r="H834" s="15"/>
      <c r="I834" s="15"/>
      <c r="J834" s="15"/>
      <c r="K834" s="15"/>
      <c r="L834" s="15"/>
    </row>
    <row r="835" spans="5:12" ht="14.45" customHeight="1" x14ac:dyDescent="0.25">
      <c r="E835" s="15"/>
      <c r="F835" s="15"/>
      <c r="G835" s="15"/>
      <c r="H835" s="15"/>
      <c r="I835" s="15"/>
      <c r="J835" s="15"/>
      <c r="K835" s="15"/>
      <c r="L835" s="15"/>
    </row>
    <row r="836" spans="5:12" ht="14.45" customHeight="1" x14ac:dyDescent="0.25">
      <c r="E836" s="15"/>
      <c r="F836" s="15"/>
      <c r="G836" s="15"/>
      <c r="H836" s="15"/>
      <c r="I836" s="15"/>
      <c r="J836" s="15"/>
      <c r="K836" s="15"/>
      <c r="L836" s="15"/>
    </row>
    <row r="837" spans="5:12" ht="14.45" customHeight="1" x14ac:dyDescent="0.25">
      <c r="E837" s="15"/>
      <c r="F837" s="15"/>
      <c r="G837" s="15"/>
      <c r="H837" s="15"/>
      <c r="I837" s="15"/>
      <c r="J837" s="15"/>
      <c r="K837" s="15"/>
      <c r="L837" s="15"/>
    </row>
    <row r="838" spans="5:12" ht="14.45" customHeight="1" x14ac:dyDescent="0.25">
      <c r="E838" s="15"/>
      <c r="F838" s="15"/>
      <c r="G838" s="15"/>
      <c r="H838" s="15"/>
      <c r="I838" s="15"/>
      <c r="J838" s="15"/>
      <c r="K838" s="15"/>
      <c r="L838" s="15"/>
    </row>
    <row r="839" spans="5:12" ht="14.45" customHeight="1" x14ac:dyDescent="0.25">
      <c r="E839" s="15"/>
      <c r="F839" s="15"/>
      <c r="G839" s="15"/>
      <c r="H839" s="15"/>
      <c r="I839" s="15"/>
      <c r="J839" s="15"/>
      <c r="K839" s="15"/>
      <c r="L839" s="15"/>
    </row>
    <row r="840" spans="5:12" ht="14.45" customHeight="1" x14ac:dyDescent="0.25">
      <c r="E840" s="15"/>
      <c r="F840" s="15"/>
      <c r="G840" s="15"/>
      <c r="H840" s="15"/>
      <c r="I840" s="15"/>
      <c r="J840" s="15"/>
      <c r="K840" s="15"/>
      <c r="L840" s="15"/>
    </row>
    <row r="841" spans="5:12" ht="14.45" customHeight="1" x14ac:dyDescent="0.25">
      <c r="E841" s="15"/>
      <c r="F841" s="15"/>
      <c r="G841" s="15"/>
      <c r="H841" s="15"/>
      <c r="I841" s="15"/>
      <c r="J841" s="15"/>
      <c r="K841" s="15"/>
      <c r="L841" s="15"/>
    </row>
    <row r="842" spans="5:12" ht="14.45" customHeight="1" x14ac:dyDescent="0.25">
      <c r="E842" s="15"/>
      <c r="F842" s="15"/>
      <c r="G842" s="15"/>
      <c r="H842" s="15"/>
      <c r="I842" s="15"/>
      <c r="J842" s="15"/>
      <c r="K842" s="15"/>
      <c r="L842" s="15"/>
    </row>
    <row r="843" spans="5:12" ht="14.45" customHeight="1" x14ac:dyDescent="0.25">
      <c r="E843" s="15"/>
      <c r="F843" s="15"/>
      <c r="G843" s="15"/>
      <c r="H843" s="15"/>
      <c r="I843" s="15"/>
      <c r="J843" s="15"/>
      <c r="K843" s="15"/>
      <c r="L843" s="15"/>
    </row>
    <row r="844" spans="5:12" ht="14.45" customHeight="1" x14ac:dyDescent="0.25">
      <c r="E844" s="15"/>
      <c r="F844" s="15"/>
      <c r="G844" s="15"/>
      <c r="H844" s="15"/>
      <c r="I844" s="15"/>
      <c r="J844" s="15"/>
      <c r="K844" s="15"/>
      <c r="L844" s="15"/>
    </row>
    <row r="845" spans="5:12" ht="14.45" customHeight="1" x14ac:dyDescent="0.25">
      <c r="E845" s="15"/>
      <c r="F845" s="15"/>
      <c r="G845" s="15"/>
      <c r="H845" s="15"/>
      <c r="I845" s="15"/>
      <c r="J845" s="15"/>
      <c r="K845" s="15"/>
      <c r="L845" s="15"/>
    </row>
    <row r="846" spans="5:12" ht="14.45" customHeight="1" x14ac:dyDescent="0.25">
      <c r="E846" s="15"/>
      <c r="F846" s="15"/>
      <c r="G846" s="15"/>
      <c r="H846" s="15"/>
      <c r="I846" s="15"/>
      <c r="J846" s="15"/>
      <c r="K846" s="15"/>
      <c r="L846" s="15"/>
    </row>
    <row r="847" spans="5:12" ht="14.45" customHeight="1" x14ac:dyDescent="0.25">
      <c r="E847" s="15"/>
      <c r="F847" s="15"/>
      <c r="G847" s="15"/>
      <c r="H847" s="15"/>
      <c r="I847" s="15"/>
      <c r="J847" s="15"/>
      <c r="K847" s="15"/>
      <c r="L847" s="15"/>
    </row>
    <row r="848" spans="5:12" ht="14.45" customHeight="1" x14ac:dyDescent="0.25">
      <c r="E848" s="15"/>
      <c r="F848" s="15"/>
      <c r="G848" s="15"/>
      <c r="H848" s="15"/>
      <c r="I848" s="15"/>
      <c r="J848" s="15"/>
      <c r="K848" s="15"/>
      <c r="L848" s="15"/>
    </row>
    <row r="849" spans="5:12" ht="14.45" customHeight="1" x14ac:dyDescent="0.25">
      <c r="E849" s="15"/>
      <c r="F849" s="15"/>
      <c r="G849" s="15"/>
      <c r="H849" s="15"/>
      <c r="I849" s="15"/>
      <c r="J849" s="15"/>
      <c r="K849" s="15"/>
      <c r="L849" s="15"/>
    </row>
    <row r="850" spans="5:12" ht="14.45" customHeight="1" x14ac:dyDescent="0.25">
      <c r="E850" s="15"/>
      <c r="F850" s="15"/>
      <c r="G850" s="15"/>
      <c r="H850" s="15"/>
      <c r="I850" s="15"/>
      <c r="J850" s="15"/>
      <c r="K850" s="15"/>
      <c r="L850" s="15"/>
    </row>
    <row r="851" spans="5:12" ht="14.45" customHeight="1" x14ac:dyDescent="0.25">
      <c r="E851" s="15"/>
      <c r="F851" s="15"/>
      <c r="G851" s="15"/>
      <c r="H851" s="15"/>
      <c r="I851" s="15"/>
      <c r="J851" s="15"/>
      <c r="K851" s="15"/>
      <c r="L851" s="15"/>
    </row>
    <row r="852" spans="5:12" ht="14.45" customHeight="1" x14ac:dyDescent="0.25">
      <c r="E852" s="15"/>
      <c r="F852" s="15"/>
      <c r="G852" s="15"/>
      <c r="H852" s="15"/>
      <c r="I852" s="15"/>
      <c r="J852" s="15"/>
      <c r="K852" s="15"/>
      <c r="L852" s="15"/>
    </row>
    <row r="853" spans="5:12" ht="14.45" customHeight="1" x14ac:dyDescent="0.25">
      <c r="E853" s="15"/>
      <c r="F853" s="15"/>
      <c r="G853" s="15"/>
      <c r="H853" s="15"/>
      <c r="I853" s="15"/>
      <c r="J853" s="15"/>
      <c r="K853" s="15"/>
      <c r="L853" s="15"/>
    </row>
    <row r="854" spans="5:12" ht="14.45" customHeight="1" x14ac:dyDescent="0.25">
      <c r="E854" s="15"/>
      <c r="F854" s="15"/>
      <c r="G854" s="15"/>
      <c r="H854" s="15"/>
      <c r="I854" s="15"/>
      <c r="J854" s="15"/>
      <c r="K854" s="15"/>
      <c r="L854" s="15"/>
    </row>
    <row r="855" spans="5:12" ht="14.45" customHeight="1" x14ac:dyDescent="0.25">
      <c r="E855" s="15"/>
      <c r="F855" s="15"/>
      <c r="G855" s="15"/>
      <c r="H855" s="15"/>
      <c r="I855" s="15"/>
      <c r="J855" s="15"/>
      <c r="K855" s="15"/>
      <c r="L855" s="15"/>
    </row>
    <row r="856" spans="5:12" ht="14.45" customHeight="1" x14ac:dyDescent="0.25">
      <c r="E856" s="15"/>
      <c r="F856" s="15"/>
      <c r="G856" s="15"/>
      <c r="H856" s="15"/>
      <c r="I856" s="15"/>
      <c r="J856" s="15"/>
      <c r="K856" s="15"/>
      <c r="L856" s="15"/>
    </row>
    <row r="857" spans="5:12" ht="14.45" customHeight="1" x14ac:dyDescent="0.25">
      <c r="E857" s="15"/>
      <c r="F857" s="15"/>
      <c r="G857" s="15"/>
      <c r="H857" s="15"/>
      <c r="I857" s="15"/>
      <c r="J857" s="15"/>
      <c r="K857" s="15"/>
      <c r="L857" s="15"/>
    </row>
    <row r="858" spans="5:12" ht="14.45" customHeight="1" x14ac:dyDescent="0.25">
      <c r="E858" s="15"/>
      <c r="F858" s="15"/>
      <c r="G858" s="15"/>
      <c r="H858" s="15"/>
      <c r="I858" s="15"/>
      <c r="J858" s="15"/>
      <c r="K858" s="15"/>
      <c r="L858" s="15"/>
    </row>
    <row r="859" spans="5:12" ht="14.45" customHeight="1" x14ac:dyDescent="0.25">
      <c r="E859" s="15"/>
      <c r="F859" s="15"/>
      <c r="G859" s="15"/>
      <c r="H859" s="15"/>
      <c r="I859" s="15"/>
      <c r="J859" s="15"/>
      <c r="K859" s="15"/>
      <c r="L859" s="15"/>
    </row>
    <row r="860" spans="5:12" ht="14.45" customHeight="1" x14ac:dyDescent="0.25">
      <c r="E860" s="15"/>
      <c r="F860" s="15"/>
      <c r="G860" s="15"/>
      <c r="H860" s="15"/>
      <c r="I860" s="15"/>
      <c r="J860" s="15"/>
      <c r="K860" s="15"/>
      <c r="L860" s="15"/>
    </row>
    <row r="861" spans="5:12" ht="14.45" customHeight="1" x14ac:dyDescent="0.25">
      <c r="E861" s="15"/>
      <c r="F861" s="15"/>
      <c r="G861" s="15"/>
      <c r="H861" s="15"/>
      <c r="I861" s="15"/>
      <c r="J861" s="15"/>
      <c r="K861" s="15"/>
      <c r="L861" s="15"/>
    </row>
    <row r="862" spans="5:12" ht="14.45" customHeight="1" x14ac:dyDescent="0.25">
      <c r="E862" s="15"/>
      <c r="F862" s="15"/>
      <c r="G862" s="15"/>
      <c r="H862" s="15"/>
      <c r="I862" s="15"/>
      <c r="J862" s="15"/>
      <c r="K862" s="15"/>
      <c r="L862" s="15"/>
    </row>
    <row r="863" spans="5:12" ht="14.45" customHeight="1" x14ac:dyDescent="0.25">
      <c r="E863" s="15"/>
      <c r="F863" s="15"/>
      <c r="G863" s="15"/>
      <c r="H863" s="15"/>
      <c r="I863" s="15"/>
      <c r="J863" s="15"/>
      <c r="K863" s="15"/>
      <c r="L863" s="15"/>
    </row>
    <row r="864" spans="5:12" ht="14.45" customHeight="1" x14ac:dyDescent="0.25">
      <c r="E864" s="15"/>
      <c r="F864" s="15"/>
      <c r="G864" s="15"/>
      <c r="H864" s="15"/>
      <c r="I864" s="15"/>
      <c r="J864" s="15"/>
      <c r="K864" s="15"/>
      <c r="L864" s="15"/>
    </row>
    <row r="865" spans="5:12" ht="14.45" customHeight="1" x14ac:dyDescent="0.25">
      <c r="E865" s="15"/>
      <c r="F865" s="15"/>
      <c r="G865" s="15"/>
      <c r="H865" s="15"/>
      <c r="I865" s="15"/>
      <c r="J865" s="15"/>
      <c r="K865" s="15"/>
      <c r="L865" s="15"/>
    </row>
    <row r="866" spans="5:12" ht="14.45" customHeight="1" x14ac:dyDescent="0.25">
      <c r="E866" s="15"/>
      <c r="F866" s="15"/>
      <c r="G866" s="15"/>
      <c r="H866" s="15"/>
      <c r="I866" s="15"/>
      <c r="J866" s="15"/>
      <c r="K866" s="15"/>
      <c r="L866" s="15"/>
    </row>
    <row r="867" spans="5:12" ht="14.45" customHeight="1" x14ac:dyDescent="0.25">
      <c r="E867" s="15"/>
      <c r="F867" s="15"/>
      <c r="G867" s="15"/>
      <c r="H867" s="15"/>
      <c r="I867" s="15"/>
      <c r="J867" s="15"/>
      <c r="K867" s="15"/>
      <c r="L867" s="15"/>
    </row>
    <row r="868" spans="5:12" ht="14.45" customHeight="1" x14ac:dyDescent="0.25">
      <c r="E868" s="15"/>
      <c r="F868" s="15"/>
      <c r="G868" s="15"/>
      <c r="H868" s="15"/>
      <c r="I868" s="15"/>
      <c r="J868" s="15"/>
      <c r="K868" s="15"/>
      <c r="L868" s="15"/>
    </row>
    <row r="869" spans="5:12" ht="14.45" customHeight="1" x14ac:dyDescent="0.25">
      <c r="E869" s="15"/>
      <c r="F869" s="15"/>
      <c r="G869" s="15"/>
      <c r="H869" s="15"/>
      <c r="I869" s="15"/>
      <c r="J869" s="15"/>
      <c r="K869" s="15"/>
      <c r="L869" s="15"/>
    </row>
    <row r="870" spans="5:12" ht="14.45" customHeight="1" x14ac:dyDescent="0.25">
      <c r="E870" s="15"/>
      <c r="F870" s="15"/>
      <c r="G870" s="15"/>
      <c r="H870" s="15"/>
      <c r="I870" s="15"/>
      <c r="J870" s="15"/>
      <c r="K870" s="15"/>
      <c r="L870" s="15"/>
    </row>
    <row r="871" spans="5:12" ht="14.45" customHeight="1" x14ac:dyDescent="0.25">
      <c r="E871" s="15"/>
      <c r="F871" s="15"/>
      <c r="G871" s="15"/>
      <c r="H871" s="15"/>
      <c r="I871" s="15"/>
      <c r="J871" s="15"/>
      <c r="K871" s="15"/>
      <c r="L871" s="15"/>
    </row>
    <row r="872" spans="5:12" ht="14.45" customHeight="1" x14ac:dyDescent="0.25">
      <c r="E872" s="15"/>
      <c r="F872" s="15"/>
      <c r="G872" s="15"/>
      <c r="H872" s="15"/>
      <c r="I872" s="15"/>
      <c r="J872" s="15"/>
      <c r="K872" s="15"/>
      <c r="L872" s="15"/>
    </row>
    <row r="873" spans="5:12" ht="14.45" customHeight="1" x14ac:dyDescent="0.25">
      <c r="E873" s="15"/>
      <c r="F873" s="15"/>
      <c r="G873" s="15"/>
      <c r="H873" s="15"/>
      <c r="I873" s="15"/>
      <c r="J873" s="15"/>
      <c r="K873" s="15"/>
      <c r="L873" s="15"/>
    </row>
    <row r="874" spans="5:12" ht="14.45" customHeight="1" x14ac:dyDescent="0.25">
      <c r="E874" s="15"/>
      <c r="F874" s="15"/>
      <c r="G874" s="15"/>
      <c r="H874" s="15"/>
      <c r="I874" s="15"/>
      <c r="J874" s="15"/>
      <c r="K874" s="15"/>
      <c r="L874" s="15"/>
    </row>
    <row r="875" spans="5:12" ht="14.45" customHeight="1" x14ac:dyDescent="0.25">
      <c r="E875" s="15"/>
      <c r="F875" s="15"/>
      <c r="G875" s="15"/>
      <c r="H875" s="15"/>
      <c r="I875" s="15"/>
      <c r="J875" s="15"/>
      <c r="K875" s="15"/>
      <c r="L875" s="15"/>
    </row>
    <row r="876" spans="5:12" ht="14.45" customHeight="1" x14ac:dyDescent="0.25">
      <c r="E876" s="15"/>
      <c r="F876" s="15"/>
      <c r="G876" s="15"/>
      <c r="H876" s="15"/>
      <c r="I876" s="15"/>
      <c r="J876" s="15"/>
      <c r="K876" s="15"/>
      <c r="L876" s="15"/>
    </row>
    <row r="877" spans="5:12" ht="14.45" customHeight="1" x14ac:dyDescent="0.25">
      <c r="E877" s="15"/>
      <c r="F877" s="15"/>
      <c r="G877" s="15"/>
      <c r="H877" s="15"/>
      <c r="I877" s="15"/>
      <c r="J877" s="15"/>
      <c r="K877" s="15"/>
      <c r="L877" s="15"/>
    </row>
    <row r="878" spans="5:12" ht="14.45" customHeight="1" x14ac:dyDescent="0.25">
      <c r="E878" s="15"/>
      <c r="F878" s="15"/>
      <c r="G878" s="15"/>
      <c r="H878" s="15"/>
      <c r="I878" s="15"/>
      <c r="J878" s="15"/>
      <c r="K878" s="15"/>
      <c r="L878" s="15"/>
    </row>
    <row r="879" spans="5:12" ht="14.45" customHeight="1" x14ac:dyDescent="0.25">
      <c r="E879" s="15"/>
      <c r="F879" s="15"/>
      <c r="G879" s="15"/>
      <c r="H879" s="15"/>
      <c r="I879" s="15"/>
      <c r="J879" s="15"/>
      <c r="K879" s="15"/>
      <c r="L879" s="15"/>
    </row>
    <row r="880" spans="5:12" ht="14.45" customHeight="1" x14ac:dyDescent="0.25">
      <c r="E880" s="15"/>
      <c r="F880" s="15"/>
      <c r="G880" s="15"/>
      <c r="H880" s="15"/>
      <c r="I880" s="15"/>
      <c r="J880" s="15"/>
      <c r="K880" s="15"/>
      <c r="L880" s="15"/>
    </row>
    <row r="881" spans="5:12" ht="14.45" customHeight="1" x14ac:dyDescent="0.25">
      <c r="E881" s="15"/>
      <c r="F881" s="15"/>
      <c r="G881" s="15"/>
      <c r="H881" s="15"/>
      <c r="I881" s="15"/>
      <c r="J881" s="15"/>
      <c r="K881" s="15"/>
      <c r="L881" s="15"/>
    </row>
    <row r="882" spans="5:12" ht="14.45" customHeight="1" x14ac:dyDescent="0.25">
      <c r="E882" s="15"/>
      <c r="F882" s="15"/>
      <c r="G882" s="15"/>
      <c r="H882" s="15"/>
      <c r="I882" s="15"/>
      <c r="J882" s="15"/>
      <c r="K882" s="15"/>
      <c r="L882" s="15"/>
    </row>
    <row r="883" spans="5:12" ht="14.45" customHeight="1" x14ac:dyDescent="0.25">
      <c r="E883" s="15"/>
      <c r="F883" s="15"/>
      <c r="G883" s="15"/>
      <c r="H883" s="15"/>
      <c r="I883" s="15"/>
      <c r="J883" s="15"/>
      <c r="K883" s="15"/>
      <c r="L883" s="15"/>
    </row>
    <row r="884" spans="5:12" ht="14.45" customHeight="1" x14ac:dyDescent="0.25">
      <c r="E884" s="15"/>
      <c r="F884" s="15"/>
      <c r="G884" s="15"/>
      <c r="H884" s="15"/>
      <c r="I884" s="15"/>
      <c r="J884" s="15"/>
      <c r="K884" s="15"/>
      <c r="L884" s="15"/>
    </row>
    <row r="885" spans="5:12" ht="14.45" customHeight="1" x14ac:dyDescent="0.25">
      <c r="E885" s="15"/>
      <c r="F885" s="15"/>
      <c r="G885" s="15"/>
      <c r="H885" s="15"/>
      <c r="I885" s="15"/>
      <c r="J885" s="15"/>
      <c r="K885" s="15"/>
      <c r="L885" s="15"/>
    </row>
    <row r="886" spans="5:12" ht="14.45" customHeight="1" x14ac:dyDescent="0.25">
      <c r="E886" s="15"/>
      <c r="F886" s="15"/>
      <c r="G886" s="15"/>
      <c r="H886" s="15"/>
      <c r="I886" s="15"/>
      <c r="J886" s="15"/>
      <c r="K886" s="15"/>
      <c r="L886" s="15"/>
    </row>
    <row r="887" spans="5:12" ht="14.45" customHeight="1" x14ac:dyDescent="0.25">
      <c r="E887" s="15"/>
      <c r="F887" s="15"/>
      <c r="G887" s="15"/>
      <c r="H887" s="15"/>
      <c r="I887" s="15"/>
      <c r="J887" s="15"/>
      <c r="K887" s="15"/>
      <c r="L887" s="15"/>
    </row>
    <row r="888" spans="5:12" ht="14.45" customHeight="1" x14ac:dyDescent="0.25">
      <c r="E888" s="15"/>
      <c r="F888" s="15"/>
      <c r="G888" s="15"/>
      <c r="H888" s="15"/>
      <c r="I888" s="15"/>
      <c r="J888" s="15"/>
      <c r="K888" s="15"/>
      <c r="L888" s="15"/>
    </row>
    <row r="889" spans="5:12" ht="14.45" customHeight="1" x14ac:dyDescent="0.25">
      <c r="E889" s="15"/>
      <c r="F889" s="15"/>
      <c r="G889" s="15"/>
      <c r="H889" s="15"/>
      <c r="I889" s="15"/>
      <c r="J889" s="15"/>
      <c r="K889" s="15"/>
      <c r="L889" s="15"/>
    </row>
    <row r="890" spans="5:12" ht="14.45" customHeight="1" x14ac:dyDescent="0.25">
      <c r="E890" s="15"/>
      <c r="F890" s="15"/>
      <c r="G890" s="15"/>
      <c r="H890" s="15"/>
      <c r="I890" s="15"/>
      <c r="J890" s="15"/>
      <c r="K890" s="15"/>
      <c r="L890" s="15"/>
    </row>
    <row r="891" spans="5:12" ht="14.45" customHeight="1" x14ac:dyDescent="0.25">
      <c r="E891" s="15"/>
      <c r="F891" s="15"/>
      <c r="G891" s="15"/>
      <c r="H891" s="15"/>
      <c r="I891" s="15"/>
      <c r="J891" s="15"/>
      <c r="K891" s="15"/>
      <c r="L891" s="15"/>
    </row>
    <row r="892" spans="5:12" ht="14.45" customHeight="1" x14ac:dyDescent="0.25">
      <c r="E892" s="15"/>
      <c r="F892" s="15"/>
      <c r="G892" s="15"/>
      <c r="H892" s="15"/>
      <c r="I892" s="15"/>
      <c r="J892" s="15"/>
      <c r="K892" s="15"/>
      <c r="L892" s="15"/>
    </row>
    <row r="893" spans="5:12" ht="14.45" customHeight="1" x14ac:dyDescent="0.25">
      <c r="E893" s="15"/>
      <c r="F893" s="15"/>
      <c r="G893" s="15"/>
      <c r="H893" s="15"/>
      <c r="I893" s="15"/>
      <c r="J893" s="15"/>
      <c r="K893" s="15"/>
      <c r="L893" s="15"/>
    </row>
    <row r="894" spans="5:12" ht="14.45" customHeight="1" x14ac:dyDescent="0.25">
      <c r="E894" s="15"/>
      <c r="F894" s="15"/>
      <c r="G894" s="15"/>
      <c r="H894" s="15"/>
      <c r="I894" s="15"/>
      <c r="J894" s="15"/>
      <c r="K894" s="15"/>
      <c r="L894" s="15"/>
    </row>
    <row r="895" spans="5:12" ht="14.45" customHeight="1" x14ac:dyDescent="0.25">
      <c r="E895" s="15"/>
      <c r="F895" s="15"/>
      <c r="G895" s="15"/>
      <c r="H895" s="15"/>
      <c r="I895" s="15"/>
      <c r="J895" s="15"/>
      <c r="K895" s="15"/>
      <c r="L895" s="15"/>
    </row>
    <row r="896" spans="5:12" ht="14.45" customHeight="1" x14ac:dyDescent="0.25">
      <c r="E896" s="15"/>
      <c r="F896" s="15"/>
      <c r="G896" s="15"/>
      <c r="H896" s="15"/>
      <c r="I896" s="15"/>
      <c r="J896" s="15"/>
      <c r="K896" s="15"/>
      <c r="L896" s="15"/>
    </row>
    <row r="897" spans="5:12" ht="14.45" customHeight="1" x14ac:dyDescent="0.25">
      <c r="E897" s="15"/>
      <c r="F897" s="15"/>
      <c r="G897" s="15"/>
      <c r="H897" s="15"/>
      <c r="I897" s="15"/>
      <c r="J897" s="15"/>
      <c r="K897" s="15"/>
      <c r="L897" s="15"/>
    </row>
    <row r="898" spans="5:12" ht="14.45" customHeight="1" x14ac:dyDescent="0.25">
      <c r="E898" s="15"/>
      <c r="F898" s="15"/>
      <c r="G898" s="15"/>
      <c r="H898" s="15"/>
      <c r="I898" s="15"/>
      <c r="J898" s="15"/>
      <c r="K898" s="15"/>
      <c r="L898" s="15"/>
    </row>
    <row r="899" spans="5:12" ht="14.45" customHeight="1" x14ac:dyDescent="0.25">
      <c r="E899" s="15"/>
      <c r="F899" s="15"/>
      <c r="G899" s="15"/>
      <c r="H899" s="15"/>
      <c r="I899" s="15"/>
      <c r="J899" s="15"/>
      <c r="K899" s="15"/>
      <c r="L899" s="15"/>
    </row>
    <row r="900" spans="5:12" ht="14.45" customHeight="1" x14ac:dyDescent="0.25">
      <c r="E900" s="15"/>
      <c r="F900" s="15"/>
      <c r="G900" s="15"/>
      <c r="H900" s="15"/>
      <c r="I900" s="15"/>
      <c r="J900" s="15"/>
      <c r="K900" s="15"/>
      <c r="L900" s="15"/>
    </row>
    <row r="901" spans="5:12" ht="14.45" customHeight="1" x14ac:dyDescent="0.25">
      <c r="E901" s="15"/>
      <c r="F901" s="15"/>
      <c r="G901" s="15"/>
      <c r="H901" s="15"/>
      <c r="I901" s="15"/>
      <c r="J901" s="15"/>
      <c r="K901" s="15"/>
      <c r="L901" s="15"/>
    </row>
    <row r="902" spans="5:12" ht="14.45" customHeight="1" x14ac:dyDescent="0.25">
      <c r="E902" s="15"/>
      <c r="F902" s="15"/>
      <c r="G902" s="15"/>
      <c r="H902" s="15"/>
      <c r="I902" s="15"/>
      <c r="J902" s="15"/>
      <c r="K902" s="15"/>
      <c r="L902" s="15"/>
    </row>
    <row r="903" spans="5:12" ht="14.45" customHeight="1" x14ac:dyDescent="0.25">
      <c r="E903" s="15"/>
      <c r="F903" s="15"/>
      <c r="G903" s="15"/>
      <c r="H903" s="15"/>
      <c r="I903" s="15"/>
      <c r="J903" s="15"/>
      <c r="K903" s="15"/>
      <c r="L903" s="15"/>
    </row>
    <row r="904" spans="5:12" ht="14.45" customHeight="1" x14ac:dyDescent="0.25">
      <c r="E904" s="15"/>
      <c r="F904" s="15"/>
      <c r="G904" s="15"/>
      <c r="H904" s="15"/>
      <c r="I904" s="15"/>
      <c r="J904" s="15"/>
      <c r="K904" s="15"/>
      <c r="L904" s="15"/>
    </row>
    <row r="905" spans="5:12" ht="14.45" customHeight="1" x14ac:dyDescent="0.25">
      <c r="E905" s="15"/>
      <c r="F905" s="15"/>
      <c r="G905" s="15"/>
      <c r="H905" s="15"/>
      <c r="I905" s="15"/>
      <c r="J905" s="15"/>
      <c r="K905" s="15"/>
      <c r="L905" s="15"/>
    </row>
    <row r="906" spans="5:12" ht="14.45" customHeight="1" x14ac:dyDescent="0.25">
      <c r="E906" s="15"/>
      <c r="F906" s="15"/>
      <c r="G906" s="15"/>
      <c r="H906" s="15"/>
      <c r="I906" s="15"/>
      <c r="J906" s="15"/>
      <c r="K906" s="15"/>
      <c r="L906" s="15"/>
    </row>
    <row r="907" spans="5:12" ht="14.45" customHeight="1" x14ac:dyDescent="0.25">
      <c r="E907" s="15"/>
      <c r="F907" s="15"/>
      <c r="G907" s="15"/>
      <c r="H907" s="15"/>
      <c r="I907" s="15"/>
      <c r="J907" s="15"/>
      <c r="K907" s="15"/>
      <c r="L907" s="15"/>
    </row>
    <row r="908" spans="5:12" ht="14.45" customHeight="1" x14ac:dyDescent="0.25">
      <c r="E908" s="15"/>
      <c r="F908" s="15"/>
      <c r="G908" s="15"/>
      <c r="H908" s="15"/>
      <c r="I908" s="15"/>
      <c r="J908" s="15"/>
      <c r="K908" s="15"/>
      <c r="L908" s="15"/>
    </row>
    <row r="909" spans="5:12" ht="14.45" customHeight="1" x14ac:dyDescent="0.25">
      <c r="E909" s="15"/>
      <c r="F909" s="15"/>
      <c r="G909" s="15"/>
      <c r="H909" s="15"/>
      <c r="I909" s="15"/>
      <c r="J909" s="15"/>
      <c r="K909" s="15"/>
      <c r="L909" s="15"/>
    </row>
    <row r="910" spans="5:12" ht="14.45" customHeight="1" x14ac:dyDescent="0.25">
      <c r="E910" s="15"/>
      <c r="F910" s="15"/>
      <c r="G910" s="15"/>
      <c r="H910" s="15"/>
      <c r="I910" s="15"/>
      <c r="J910" s="15"/>
      <c r="K910" s="15"/>
      <c r="L910" s="15"/>
    </row>
    <row r="911" spans="5:12" ht="14.45" customHeight="1" x14ac:dyDescent="0.25">
      <c r="E911" s="15"/>
      <c r="F911" s="15"/>
      <c r="G911" s="15"/>
      <c r="H911" s="15"/>
      <c r="I911" s="15"/>
      <c r="J911" s="15"/>
      <c r="K911" s="15"/>
      <c r="L911" s="15"/>
    </row>
    <row r="912" spans="5:12" ht="14.45" customHeight="1" x14ac:dyDescent="0.25">
      <c r="E912" s="15"/>
      <c r="F912" s="15"/>
      <c r="G912" s="15"/>
      <c r="H912" s="15"/>
      <c r="I912" s="15"/>
      <c r="J912" s="15"/>
      <c r="K912" s="15"/>
      <c r="L912" s="15"/>
    </row>
    <row r="913" spans="5:12" ht="14.45" customHeight="1" x14ac:dyDescent="0.25">
      <c r="E913" s="15"/>
      <c r="F913" s="15"/>
      <c r="G913" s="15"/>
      <c r="H913" s="15"/>
      <c r="I913" s="15"/>
      <c r="J913" s="15"/>
      <c r="K913" s="15"/>
      <c r="L913" s="15"/>
    </row>
    <row r="914" spans="5:12" ht="14.45" customHeight="1" x14ac:dyDescent="0.25">
      <c r="E914" s="15"/>
      <c r="F914" s="15"/>
      <c r="G914" s="15"/>
      <c r="H914" s="15"/>
      <c r="I914" s="15"/>
      <c r="J914" s="15"/>
      <c r="K914" s="15"/>
      <c r="L914" s="15"/>
    </row>
    <row r="915" spans="5:12" ht="14.45" customHeight="1" x14ac:dyDescent="0.25">
      <c r="E915" s="15"/>
      <c r="F915" s="15"/>
      <c r="G915" s="15"/>
      <c r="H915" s="15"/>
      <c r="I915" s="15"/>
      <c r="J915" s="15"/>
      <c r="K915" s="15"/>
      <c r="L915" s="15"/>
    </row>
    <row r="916" spans="5:12" ht="14.45" customHeight="1" x14ac:dyDescent="0.25">
      <c r="E916" s="15"/>
      <c r="F916" s="15"/>
      <c r="G916" s="15"/>
      <c r="H916" s="15"/>
      <c r="I916" s="15"/>
      <c r="J916" s="15"/>
      <c r="K916" s="15"/>
      <c r="L916" s="15"/>
    </row>
    <row r="917" spans="5:12" ht="14.45" customHeight="1" x14ac:dyDescent="0.25">
      <c r="E917" s="15"/>
      <c r="F917" s="15"/>
      <c r="G917" s="15"/>
      <c r="H917" s="15"/>
      <c r="I917" s="15"/>
      <c r="J917" s="15"/>
      <c r="K917" s="15"/>
      <c r="L917" s="15"/>
    </row>
    <row r="918" spans="5:12" ht="14.45" customHeight="1" x14ac:dyDescent="0.25">
      <c r="E918" s="15"/>
      <c r="F918" s="15"/>
      <c r="G918" s="15"/>
      <c r="H918" s="15"/>
      <c r="I918" s="15"/>
      <c r="J918" s="15"/>
      <c r="K918" s="15"/>
      <c r="L918" s="15"/>
    </row>
    <row r="919" spans="5:12" ht="14.45" customHeight="1" x14ac:dyDescent="0.25">
      <c r="E919" s="15"/>
      <c r="F919" s="15"/>
      <c r="G919" s="15"/>
      <c r="H919" s="15"/>
      <c r="I919" s="15"/>
      <c r="J919" s="15"/>
      <c r="K919" s="15"/>
      <c r="L919" s="15"/>
    </row>
    <row r="920" spans="5:12" ht="14.45" customHeight="1" x14ac:dyDescent="0.25">
      <c r="E920" s="15"/>
      <c r="F920" s="15"/>
      <c r="G920" s="15"/>
      <c r="H920" s="15"/>
      <c r="I920" s="15"/>
      <c r="J920" s="15"/>
      <c r="K920" s="15"/>
      <c r="L920" s="15"/>
    </row>
    <row r="921" spans="5:12" ht="14.45" customHeight="1" x14ac:dyDescent="0.25">
      <c r="E921" s="15"/>
      <c r="F921" s="15"/>
      <c r="G921" s="15"/>
      <c r="H921" s="15"/>
      <c r="I921" s="15"/>
      <c r="J921" s="15"/>
      <c r="K921" s="15"/>
      <c r="L921" s="15"/>
    </row>
    <row r="922" spans="5:12" ht="14.45" customHeight="1" x14ac:dyDescent="0.25">
      <c r="E922" s="15"/>
      <c r="F922" s="15"/>
      <c r="G922" s="15"/>
      <c r="H922" s="15"/>
      <c r="I922" s="15"/>
      <c r="J922" s="15"/>
      <c r="K922" s="15"/>
      <c r="L922" s="15"/>
    </row>
    <row r="923" spans="5:12" ht="14.45" customHeight="1" x14ac:dyDescent="0.25">
      <c r="E923" s="15"/>
      <c r="F923" s="15"/>
      <c r="G923" s="15"/>
      <c r="H923" s="15"/>
      <c r="I923" s="15"/>
      <c r="J923" s="15"/>
      <c r="K923" s="15"/>
      <c r="L923" s="15"/>
    </row>
    <row r="924" spans="5:12" ht="14.45" customHeight="1" x14ac:dyDescent="0.25">
      <c r="E924" s="15"/>
      <c r="F924" s="15"/>
      <c r="G924" s="15"/>
      <c r="H924" s="15"/>
      <c r="I924" s="15"/>
      <c r="J924" s="15"/>
      <c r="K924" s="15"/>
      <c r="L924" s="15"/>
    </row>
    <row r="925" spans="5:12" ht="14.45" customHeight="1" x14ac:dyDescent="0.25">
      <c r="E925" s="15"/>
      <c r="F925" s="15"/>
      <c r="G925" s="15"/>
      <c r="H925" s="15"/>
      <c r="I925" s="15"/>
      <c r="J925" s="15"/>
      <c r="K925" s="15"/>
      <c r="L925" s="15"/>
    </row>
    <row r="926" spans="5:12" ht="14.45" customHeight="1" x14ac:dyDescent="0.25">
      <c r="E926" s="15"/>
      <c r="F926" s="15"/>
      <c r="G926" s="15"/>
      <c r="H926" s="15"/>
      <c r="I926" s="15"/>
      <c r="J926" s="15"/>
      <c r="K926" s="15"/>
      <c r="L926" s="15"/>
    </row>
    <row r="927" spans="5:12" ht="14.45" customHeight="1" x14ac:dyDescent="0.25">
      <c r="E927" s="15"/>
      <c r="F927" s="15"/>
      <c r="G927" s="15"/>
      <c r="H927" s="15"/>
      <c r="I927" s="15"/>
      <c r="J927" s="15"/>
      <c r="K927" s="15"/>
      <c r="L927" s="15"/>
    </row>
    <row r="928" spans="5:12" ht="14.45" customHeight="1" x14ac:dyDescent="0.25">
      <c r="E928" s="15"/>
      <c r="F928" s="15"/>
      <c r="G928" s="15"/>
      <c r="H928" s="15"/>
      <c r="I928" s="15"/>
      <c r="J928" s="15"/>
      <c r="K928" s="15"/>
      <c r="L928" s="15"/>
    </row>
    <row r="929" spans="5:12" ht="14.45" customHeight="1" x14ac:dyDescent="0.25">
      <c r="E929" s="15"/>
      <c r="F929" s="15"/>
      <c r="G929" s="15"/>
      <c r="H929" s="15"/>
      <c r="I929" s="15"/>
      <c r="J929" s="15"/>
      <c r="K929" s="15"/>
      <c r="L929" s="15"/>
    </row>
    <row r="930" spans="5:12" ht="14.45" customHeight="1" x14ac:dyDescent="0.25">
      <c r="E930" s="15"/>
      <c r="F930" s="15"/>
      <c r="G930" s="15"/>
      <c r="H930" s="15"/>
      <c r="I930" s="15"/>
      <c r="J930" s="15"/>
      <c r="K930" s="15"/>
      <c r="L930" s="15"/>
    </row>
    <row r="931" spans="5:12" ht="14.45" customHeight="1" x14ac:dyDescent="0.25">
      <c r="E931" s="15"/>
      <c r="F931" s="15"/>
      <c r="G931" s="15"/>
      <c r="H931" s="15"/>
      <c r="I931" s="15"/>
      <c r="J931" s="15"/>
      <c r="K931" s="15"/>
      <c r="L931" s="15"/>
    </row>
    <row r="932" spans="5:12" ht="14.45" customHeight="1" x14ac:dyDescent="0.25">
      <c r="E932" s="15"/>
      <c r="F932" s="15"/>
      <c r="G932" s="15"/>
      <c r="H932" s="15"/>
      <c r="I932" s="15"/>
      <c r="J932" s="15"/>
      <c r="K932" s="15"/>
      <c r="L932" s="15"/>
    </row>
    <row r="933" spans="5:12" ht="14.45" customHeight="1" x14ac:dyDescent="0.25">
      <c r="E933" s="15"/>
      <c r="F933" s="15"/>
      <c r="G933" s="15"/>
      <c r="H933" s="15"/>
      <c r="I933" s="15"/>
      <c r="J933" s="15"/>
      <c r="K933" s="15"/>
      <c r="L933" s="15"/>
    </row>
    <row r="934" spans="5:12" ht="14.45" customHeight="1" x14ac:dyDescent="0.25">
      <c r="E934" s="15"/>
      <c r="F934" s="15"/>
      <c r="G934" s="15"/>
      <c r="H934" s="15"/>
      <c r="I934" s="15"/>
      <c r="J934" s="15"/>
      <c r="K934" s="15"/>
      <c r="L934" s="15"/>
    </row>
    <row r="935" spans="5:12" ht="14.45" customHeight="1" x14ac:dyDescent="0.25">
      <c r="E935" s="15"/>
      <c r="F935" s="15"/>
      <c r="G935" s="15"/>
      <c r="H935" s="15"/>
      <c r="I935" s="15"/>
      <c r="J935" s="15"/>
      <c r="K935" s="15"/>
      <c r="L935" s="15"/>
    </row>
    <row r="936" spans="5:12" ht="14.45" customHeight="1" x14ac:dyDescent="0.25">
      <c r="E936" s="15"/>
      <c r="F936" s="15"/>
      <c r="G936" s="15"/>
      <c r="H936" s="15"/>
      <c r="I936" s="15"/>
      <c r="J936" s="15"/>
      <c r="K936" s="15"/>
      <c r="L936" s="15"/>
    </row>
    <row r="937" spans="5:12" ht="14.45" customHeight="1" x14ac:dyDescent="0.25">
      <c r="E937" s="15"/>
      <c r="F937" s="15"/>
      <c r="G937" s="15"/>
      <c r="H937" s="15"/>
      <c r="I937" s="15"/>
      <c r="J937" s="15"/>
      <c r="K937" s="15"/>
      <c r="L937" s="15"/>
    </row>
    <row r="938" spans="5:12" ht="14.45" customHeight="1" x14ac:dyDescent="0.25">
      <c r="E938" s="15"/>
      <c r="F938" s="15"/>
      <c r="G938" s="15"/>
      <c r="H938" s="15"/>
      <c r="I938" s="15"/>
      <c r="J938" s="15"/>
      <c r="K938" s="15"/>
      <c r="L938" s="15"/>
    </row>
    <row r="939" spans="5:12" ht="14.45" customHeight="1" x14ac:dyDescent="0.25">
      <c r="E939" s="15"/>
      <c r="F939" s="15"/>
      <c r="G939" s="15"/>
      <c r="H939" s="15"/>
      <c r="I939" s="15"/>
      <c r="J939" s="15"/>
      <c r="K939" s="15"/>
      <c r="L939" s="15"/>
    </row>
    <row r="940" spans="5:12" ht="14.45" customHeight="1" x14ac:dyDescent="0.25">
      <c r="E940" s="15"/>
      <c r="F940" s="15"/>
      <c r="G940" s="15"/>
      <c r="H940" s="15"/>
      <c r="I940" s="15"/>
      <c r="J940" s="15"/>
      <c r="K940" s="15"/>
      <c r="L940" s="15"/>
    </row>
    <row r="941" spans="5:12" ht="14.45" customHeight="1" x14ac:dyDescent="0.25">
      <c r="E941" s="15"/>
      <c r="F941" s="15"/>
      <c r="G941" s="15"/>
      <c r="H941" s="15"/>
      <c r="I941" s="15"/>
      <c r="J941" s="15"/>
      <c r="K941" s="15"/>
      <c r="L941" s="15"/>
    </row>
    <row r="942" spans="5:12" ht="14.45" customHeight="1" x14ac:dyDescent="0.25">
      <c r="E942" s="15"/>
      <c r="F942" s="15"/>
      <c r="G942" s="15"/>
      <c r="H942" s="15"/>
      <c r="I942" s="15"/>
      <c r="J942" s="15"/>
      <c r="K942" s="15"/>
      <c r="L942" s="15"/>
    </row>
    <row r="943" spans="5:12" ht="14.45" customHeight="1" x14ac:dyDescent="0.25">
      <c r="E943" s="15"/>
      <c r="F943" s="15"/>
      <c r="G943" s="15"/>
      <c r="H943" s="15"/>
      <c r="I943" s="15"/>
      <c r="J943" s="15"/>
      <c r="K943" s="15"/>
      <c r="L943" s="15"/>
    </row>
    <row r="944" spans="5:12" ht="14.45" customHeight="1" x14ac:dyDescent="0.25">
      <c r="E944" s="15"/>
      <c r="F944" s="15"/>
      <c r="G944" s="15"/>
      <c r="H944" s="15"/>
      <c r="I944" s="15"/>
      <c r="J944" s="15"/>
      <c r="K944" s="15"/>
      <c r="L944" s="15"/>
    </row>
    <row r="945" spans="5:12" ht="14.45" customHeight="1" x14ac:dyDescent="0.25">
      <c r="E945" s="15"/>
      <c r="F945" s="15"/>
      <c r="G945" s="15"/>
      <c r="H945" s="15"/>
      <c r="I945" s="15"/>
      <c r="J945" s="15"/>
      <c r="K945" s="15"/>
      <c r="L945" s="15"/>
    </row>
    <row r="946" spans="5:12" ht="14.45" customHeight="1" x14ac:dyDescent="0.25">
      <c r="E946" s="15"/>
      <c r="F946" s="15"/>
      <c r="G946" s="15"/>
      <c r="H946" s="15"/>
      <c r="I946" s="15"/>
      <c r="J946" s="15"/>
      <c r="K946" s="15"/>
      <c r="L946" s="15"/>
    </row>
    <row r="947" spans="5:12" ht="14.45" customHeight="1" x14ac:dyDescent="0.25">
      <c r="E947" s="15"/>
      <c r="F947" s="15"/>
      <c r="G947" s="15"/>
      <c r="H947" s="15"/>
      <c r="I947" s="15"/>
      <c r="J947" s="15"/>
      <c r="K947" s="15"/>
      <c r="L947" s="15"/>
    </row>
    <row r="948" spans="5:12" ht="14.45" customHeight="1" x14ac:dyDescent="0.25">
      <c r="E948" s="15"/>
      <c r="F948" s="15"/>
      <c r="G948" s="15"/>
      <c r="H948" s="15"/>
      <c r="I948" s="15"/>
      <c r="J948" s="15"/>
      <c r="K948" s="15"/>
      <c r="L948" s="15"/>
    </row>
    <row r="949" spans="5:12" ht="14.45" customHeight="1" x14ac:dyDescent="0.25">
      <c r="E949" s="15"/>
      <c r="F949" s="15"/>
      <c r="G949" s="15"/>
      <c r="H949" s="15"/>
      <c r="I949" s="15"/>
      <c r="J949" s="15"/>
      <c r="K949" s="15"/>
      <c r="L949" s="15"/>
    </row>
    <row r="950" spans="5:12" ht="14.45" customHeight="1" x14ac:dyDescent="0.25">
      <c r="E950" s="15"/>
      <c r="F950" s="15"/>
      <c r="G950" s="15"/>
      <c r="H950" s="15"/>
      <c r="I950" s="15"/>
      <c r="J950" s="15"/>
      <c r="K950" s="15"/>
      <c r="L950" s="15"/>
    </row>
    <row r="951" spans="5:12" ht="14.45" customHeight="1" x14ac:dyDescent="0.25">
      <c r="E951" s="15"/>
      <c r="F951" s="15"/>
      <c r="G951" s="15"/>
      <c r="H951" s="15"/>
      <c r="I951" s="15"/>
      <c r="J951" s="15"/>
      <c r="K951" s="15"/>
      <c r="L951" s="15"/>
    </row>
    <row r="952" spans="5:12" ht="14.45" customHeight="1" x14ac:dyDescent="0.25">
      <c r="E952" s="15"/>
      <c r="F952" s="15"/>
      <c r="G952" s="15"/>
      <c r="H952" s="15"/>
      <c r="I952" s="15"/>
      <c r="J952" s="15"/>
      <c r="K952" s="15"/>
      <c r="L952" s="15"/>
    </row>
    <row r="953" spans="5:12" ht="14.45" customHeight="1" x14ac:dyDescent="0.25">
      <c r="E953" s="15"/>
      <c r="F953" s="15"/>
      <c r="G953" s="15"/>
      <c r="H953" s="15"/>
      <c r="I953" s="15"/>
      <c r="J953" s="15"/>
      <c r="K953" s="15"/>
      <c r="L953" s="15"/>
    </row>
    <row r="954" spans="5:12" ht="14.45" customHeight="1" x14ac:dyDescent="0.25">
      <c r="E954" s="15"/>
      <c r="F954" s="15"/>
      <c r="G954" s="15"/>
      <c r="H954" s="15"/>
      <c r="I954" s="15"/>
      <c r="J954" s="15"/>
      <c r="K954" s="15"/>
      <c r="L954" s="15"/>
    </row>
    <row r="955" spans="5:12" ht="14.45" customHeight="1" x14ac:dyDescent="0.25">
      <c r="E955" s="15"/>
      <c r="F955" s="15"/>
      <c r="G955" s="15"/>
      <c r="H955" s="15"/>
      <c r="I955" s="15"/>
      <c r="J955" s="15"/>
      <c r="K955" s="15"/>
      <c r="L955" s="15"/>
    </row>
    <row r="956" spans="5:12" ht="14.45" customHeight="1" x14ac:dyDescent="0.25">
      <c r="E956" s="15"/>
      <c r="F956" s="15"/>
      <c r="G956" s="15"/>
      <c r="H956" s="15"/>
      <c r="I956" s="15"/>
      <c r="J956" s="15"/>
      <c r="K956" s="15"/>
      <c r="L956" s="15"/>
    </row>
    <row r="957" spans="5:12" ht="14.45" customHeight="1" x14ac:dyDescent="0.25">
      <c r="E957" s="15"/>
      <c r="F957" s="15"/>
      <c r="G957" s="15"/>
      <c r="H957" s="15"/>
      <c r="I957" s="15"/>
      <c r="J957" s="15"/>
      <c r="K957" s="15"/>
      <c r="L957" s="15"/>
    </row>
    <row r="958" spans="5:12" ht="14.45" customHeight="1" x14ac:dyDescent="0.25">
      <c r="E958" s="15"/>
      <c r="F958" s="15"/>
      <c r="G958" s="15"/>
      <c r="H958" s="15"/>
      <c r="I958" s="15"/>
      <c r="J958" s="15"/>
      <c r="K958" s="15"/>
      <c r="L958" s="15"/>
    </row>
    <row r="959" spans="5:12" ht="14.45" customHeight="1" x14ac:dyDescent="0.25">
      <c r="E959" s="15"/>
      <c r="F959" s="15"/>
      <c r="G959" s="15"/>
      <c r="H959" s="15"/>
      <c r="I959" s="15"/>
      <c r="J959" s="15"/>
      <c r="K959" s="15"/>
      <c r="L959" s="15"/>
    </row>
    <row r="960" spans="5:12" ht="14.45" customHeight="1" x14ac:dyDescent="0.25">
      <c r="E960" s="15"/>
      <c r="F960" s="15"/>
      <c r="G960" s="15"/>
      <c r="H960" s="15"/>
      <c r="I960" s="15"/>
      <c r="J960" s="15"/>
      <c r="K960" s="15"/>
      <c r="L960" s="15"/>
    </row>
    <row r="961" spans="5:12" ht="14.45" customHeight="1" x14ac:dyDescent="0.25">
      <c r="E961" s="15"/>
      <c r="F961" s="15"/>
      <c r="G961" s="15"/>
      <c r="H961" s="15"/>
      <c r="I961" s="15"/>
      <c r="J961" s="15"/>
      <c r="K961" s="15"/>
      <c r="L961" s="15"/>
    </row>
    <row r="962" spans="5:12" ht="14.45" customHeight="1" x14ac:dyDescent="0.25">
      <c r="E962" s="15"/>
      <c r="F962" s="15"/>
      <c r="G962" s="15"/>
      <c r="H962" s="15"/>
      <c r="I962" s="15"/>
      <c r="J962" s="15"/>
      <c r="K962" s="15"/>
      <c r="L962" s="15"/>
    </row>
    <row r="963" spans="5:12" ht="14.45" customHeight="1" x14ac:dyDescent="0.25">
      <c r="E963" s="15"/>
      <c r="F963" s="15"/>
      <c r="G963" s="15"/>
      <c r="H963" s="15"/>
      <c r="I963" s="15"/>
      <c r="J963" s="15"/>
      <c r="K963" s="15"/>
      <c r="L963" s="15"/>
    </row>
    <row r="964" spans="5:12" ht="14.45" customHeight="1" x14ac:dyDescent="0.25">
      <c r="E964" s="15"/>
      <c r="F964" s="15"/>
      <c r="G964" s="15"/>
      <c r="H964" s="15"/>
      <c r="I964" s="15"/>
      <c r="J964" s="15"/>
      <c r="K964" s="15"/>
      <c r="L964" s="15"/>
    </row>
    <row r="965" spans="5:12" ht="14.45" customHeight="1" x14ac:dyDescent="0.25">
      <c r="E965" s="15"/>
      <c r="F965" s="15"/>
      <c r="G965" s="15"/>
      <c r="H965" s="15"/>
      <c r="I965" s="15"/>
      <c r="J965" s="15"/>
      <c r="K965" s="15"/>
      <c r="L965" s="15"/>
    </row>
    <row r="966" spans="5:12" ht="14.45" customHeight="1" x14ac:dyDescent="0.25">
      <c r="E966" s="15"/>
      <c r="F966" s="15"/>
      <c r="G966" s="15"/>
      <c r="H966" s="15"/>
      <c r="I966" s="15"/>
      <c r="J966" s="15"/>
      <c r="K966" s="15"/>
      <c r="L966" s="15"/>
    </row>
    <row r="967" spans="5:12" ht="14.45" customHeight="1" x14ac:dyDescent="0.25">
      <c r="E967" s="15"/>
      <c r="F967" s="15"/>
      <c r="G967" s="15"/>
      <c r="H967" s="15"/>
      <c r="I967" s="15"/>
      <c r="J967" s="15"/>
      <c r="K967" s="15"/>
      <c r="L967" s="15"/>
    </row>
    <row r="968" spans="5:12" ht="14.45" customHeight="1" x14ac:dyDescent="0.25">
      <c r="E968" s="15"/>
      <c r="F968" s="15"/>
      <c r="G968" s="15"/>
      <c r="H968" s="15"/>
      <c r="I968" s="15"/>
      <c r="J968" s="15"/>
      <c r="K968" s="15"/>
      <c r="L968" s="15"/>
    </row>
    <row r="969" spans="5:12" ht="14.45" customHeight="1" x14ac:dyDescent="0.25">
      <c r="E969" s="15"/>
      <c r="F969" s="15"/>
      <c r="G969" s="15"/>
      <c r="H969" s="15"/>
      <c r="I969" s="15"/>
      <c r="J969" s="15"/>
      <c r="K969" s="15"/>
      <c r="L969" s="15"/>
    </row>
    <row r="970" spans="5:12" ht="14.45" customHeight="1" x14ac:dyDescent="0.25">
      <c r="E970" s="15"/>
      <c r="F970" s="15"/>
      <c r="G970" s="15"/>
      <c r="H970" s="15"/>
      <c r="I970" s="15"/>
      <c r="J970" s="15"/>
      <c r="K970" s="15"/>
      <c r="L970" s="15"/>
    </row>
    <row r="971" spans="5:12" ht="14.45" customHeight="1" x14ac:dyDescent="0.25">
      <c r="E971" s="15"/>
      <c r="F971" s="15"/>
      <c r="G971" s="15"/>
      <c r="H971" s="15"/>
      <c r="I971" s="15"/>
      <c r="J971" s="15"/>
      <c r="K971" s="15"/>
      <c r="L971" s="15"/>
    </row>
    <row r="972" spans="5:12" ht="14.45" customHeight="1" x14ac:dyDescent="0.25">
      <c r="E972" s="15"/>
      <c r="F972" s="15"/>
      <c r="G972" s="15"/>
      <c r="H972" s="15"/>
      <c r="I972" s="15"/>
      <c r="J972" s="15"/>
      <c r="K972" s="15"/>
      <c r="L972" s="15"/>
    </row>
    <row r="973" spans="5:12" ht="14.45" customHeight="1" x14ac:dyDescent="0.25">
      <c r="E973" s="15"/>
      <c r="F973" s="15"/>
      <c r="G973" s="15"/>
      <c r="H973" s="15"/>
      <c r="I973" s="15"/>
      <c r="J973" s="15"/>
      <c r="K973" s="15"/>
      <c r="L973" s="15"/>
    </row>
    <row r="974" spans="5:12" ht="14.45" customHeight="1" x14ac:dyDescent="0.25">
      <c r="E974" s="15"/>
      <c r="F974" s="15"/>
      <c r="G974" s="15"/>
      <c r="H974" s="15"/>
      <c r="I974" s="15"/>
      <c r="J974" s="15"/>
      <c r="K974" s="15"/>
      <c r="L974" s="15"/>
    </row>
    <row r="975" spans="5:12" ht="14.45" customHeight="1" x14ac:dyDescent="0.25">
      <c r="E975" s="15"/>
      <c r="F975" s="15"/>
      <c r="G975" s="15"/>
      <c r="H975" s="15"/>
      <c r="I975" s="15"/>
      <c r="J975" s="15"/>
      <c r="K975" s="15"/>
      <c r="L975" s="15"/>
    </row>
    <row r="976" spans="5:12" ht="14.45" customHeight="1" x14ac:dyDescent="0.25">
      <c r="E976" s="15"/>
      <c r="F976" s="15"/>
      <c r="G976" s="15"/>
      <c r="H976" s="15"/>
      <c r="I976" s="15"/>
      <c r="J976" s="15"/>
      <c r="K976" s="15"/>
      <c r="L976" s="15"/>
    </row>
    <row r="977" spans="5:12" ht="14.45" customHeight="1" x14ac:dyDescent="0.25">
      <c r="E977" s="15"/>
      <c r="F977" s="15"/>
      <c r="G977" s="15"/>
      <c r="H977" s="15"/>
      <c r="I977" s="15"/>
      <c r="J977" s="15"/>
      <c r="K977" s="15"/>
      <c r="L977" s="15"/>
    </row>
    <row r="978" spans="5:12" ht="14.45" customHeight="1" x14ac:dyDescent="0.25">
      <c r="E978" s="15"/>
      <c r="F978" s="15"/>
      <c r="G978" s="15"/>
      <c r="H978" s="15"/>
      <c r="I978" s="15"/>
      <c r="J978" s="15"/>
      <c r="K978" s="15"/>
      <c r="L978" s="15"/>
    </row>
    <row r="979" spans="5:12" ht="14.45" customHeight="1" x14ac:dyDescent="0.25">
      <c r="E979" s="15"/>
      <c r="F979" s="15"/>
      <c r="G979" s="15"/>
      <c r="H979" s="15"/>
      <c r="I979" s="15"/>
      <c r="J979" s="15"/>
      <c r="K979" s="15"/>
      <c r="L979" s="15"/>
    </row>
    <row r="980" spans="5:12" ht="14.45" customHeight="1" x14ac:dyDescent="0.25">
      <c r="E980" s="15"/>
      <c r="F980" s="15"/>
      <c r="G980" s="15"/>
      <c r="H980" s="15"/>
      <c r="I980" s="15"/>
      <c r="J980" s="15"/>
      <c r="K980" s="15"/>
      <c r="L980" s="15"/>
    </row>
    <row r="981" spans="5:12" ht="14.45" customHeight="1" x14ac:dyDescent="0.25">
      <c r="E981" s="15"/>
      <c r="F981" s="15"/>
      <c r="G981" s="15"/>
      <c r="H981" s="15"/>
      <c r="I981" s="15"/>
      <c r="J981" s="15"/>
      <c r="K981" s="15"/>
      <c r="L981" s="15"/>
    </row>
    <row r="982" spans="5:12" ht="14.45" customHeight="1" x14ac:dyDescent="0.25">
      <c r="E982" s="15"/>
      <c r="F982" s="15"/>
      <c r="G982" s="15"/>
      <c r="H982" s="15"/>
      <c r="I982" s="15"/>
      <c r="J982" s="15"/>
      <c r="K982" s="15"/>
      <c r="L982" s="15"/>
    </row>
    <row r="983" spans="5:12" ht="14.45" customHeight="1" x14ac:dyDescent="0.25">
      <c r="E983" s="15"/>
      <c r="F983" s="15"/>
      <c r="G983" s="15"/>
      <c r="H983" s="15"/>
      <c r="I983" s="15"/>
      <c r="J983" s="15"/>
      <c r="K983" s="15"/>
      <c r="L983" s="15"/>
    </row>
    <row r="984" spans="5:12" ht="14.45" customHeight="1" x14ac:dyDescent="0.25">
      <c r="E984" s="15"/>
      <c r="F984" s="15"/>
      <c r="G984" s="15"/>
      <c r="H984" s="15"/>
      <c r="I984" s="15"/>
      <c r="J984" s="15"/>
      <c r="K984" s="15"/>
      <c r="L984" s="15"/>
    </row>
    <row r="985" spans="5:12" ht="14.45" customHeight="1" x14ac:dyDescent="0.25">
      <c r="E985" s="15"/>
      <c r="F985" s="15"/>
      <c r="G985" s="15"/>
      <c r="H985" s="15"/>
      <c r="I985" s="15"/>
      <c r="J985" s="15"/>
      <c r="K985" s="15"/>
      <c r="L985" s="15"/>
    </row>
    <row r="986" spans="5:12" ht="14.45" customHeight="1" x14ac:dyDescent="0.25">
      <c r="E986" s="15"/>
      <c r="F986" s="15"/>
      <c r="G986" s="15"/>
      <c r="H986" s="15"/>
      <c r="I986" s="15"/>
      <c r="J986" s="15"/>
      <c r="K986" s="15"/>
      <c r="L986" s="15"/>
    </row>
    <row r="987" spans="5:12" ht="14.45" customHeight="1" x14ac:dyDescent="0.25">
      <c r="E987" s="15"/>
      <c r="F987" s="15"/>
      <c r="G987" s="15"/>
      <c r="H987" s="15"/>
      <c r="I987" s="15"/>
      <c r="J987" s="15"/>
      <c r="K987" s="15"/>
      <c r="L987" s="15"/>
    </row>
    <row r="988" spans="5:12" ht="14.45" customHeight="1" x14ac:dyDescent="0.25">
      <c r="E988" s="15"/>
      <c r="F988" s="15"/>
      <c r="G988" s="15"/>
      <c r="H988" s="15"/>
      <c r="I988" s="15"/>
      <c r="J988" s="15"/>
      <c r="K988" s="15"/>
      <c r="L988" s="15"/>
    </row>
    <row r="989" spans="5:12" ht="14.45" customHeight="1" x14ac:dyDescent="0.25">
      <c r="E989" s="15"/>
      <c r="F989" s="15"/>
      <c r="G989" s="15"/>
      <c r="H989" s="15"/>
      <c r="I989" s="15"/>
      <c r="J989" s="15"/>
      <c r="K989" s="15"/>
      <c r="L989" s="15"/>
    </row>
    <row r="990" spans="5:12" ht="14.45" customHeight="1" x14ac:dyDescent="0.25">
      <c r="E990" s="15"/>
      <c r="F990" s="15"/>
      <c r="G990" s="15"/>
      <c r="H990" s="15"/>
      <c r="I990" s="15"/>
      <c r="J990" s="15"/>
      <c r="K990" s="15"/>
      <c r="L990" s="15"/>
    </row>
    <row r="991" spans="5:12" ht="14.45" customHeight="1" x14ac:dyDescent="0.25">
      <c r="E991" s="15"/>
      <c r="F991" s="15"/>
      <c r="G991" s="15"/>
      <c r="H991" s="15"/>
      <c r="I991" s="15"/>
      <c r="J991" s="15"/>
      <c r="K991" s="15"/>
      <c r="L991" s="15"/>
    </row>
    <row r="992" spans="5:12" ht="14.45" customHeight="1" x14ac:dyDescent="0.25">
      <c r="E992" s="15"/>
      <c r="F992" s="15"/>
      <c r="G992" s="15"/>
      <c r="H992" s="15"/>
      <c r="I992" s="15"/>
      <c r="J992" s="15"/>
      <c r="K992" s="15"/>
      <c r="L992" s="15"/>
    </row>
    <row r="993" spans="5:12" ht="14.45" customHeight="1" x14ac:dyDescent="0.25">
      <c r="E993" s="15"/>
      <c r="F993" s="15"/>
      <c r="G993" s="15"/>
      <c r="H993" s="15"/>
      <c r="I993" s="15"/>
      <c r="J993" s="15"/>
      <c r="K993" s="15"/>
      <c r="L993" s="15"/>
    </row>
    <row r="994" spans="5:12" ht="14.45" customHeight="1" x14ac:dyDescent="0.25">
      <c r="E994" s="15"/>
      <c r="F994" s="15"/>
      <c r="G994" s="15"/>
      <c r="H994" s="15"/>
      <c r="I994" s="15"/>
      <c r="J994" s="15"/>
      <c r="K994" s="15"/>
      <c r="L994" s="15"/>
    </row>
    <row r="995" spans="5:12" ht="14.45" customHeight="1" x14ac:dyDescent="0.25">
      <c r="E995" s="15"/>
      <c r="F995" s="15"/>
      <c r="G995" s="15"/>
      <c r="H995" s="15"/>
      <c r="I995" s="15"/>
      <c r="J995" s="15"/>
      <c r="K995" s="15"/>
      <c r="L995" s="15"/>
    </row>
    <row r="996" spans="5:12" ht="14.45" customHeight="1" x14ac:dyDescent="0.25">
      <c r="E996" s="15"/>
      <c r="F996" s="15"/>
      <c r="G996" s="15"/>
      <c r="H996" s="15"/>
      <c r="I996" s="15"/>
      <c r="J996" s="15"/>
      <c r="K996" s="15"/>
      <c r="L996" s="15"/>
    </row>
    <row r="997" spans="5:12" ht="14.45" customHeight="1" x14ac:dyDescent="0.25">
      <c r="E997" s="15"/>
      <c r="F997" s="15"/>
      <c r="G997" s="15"/>
      <c r="H997" s="15"/>
      <c r="I997" s="15"/>
      <c r="J997" s="15"/>
      <c r="K997" s="15"/>
      <c r="L997" s="15"/>
    </row>
    <row r="998" spans="5:12" ht="14.45" customHeight="1" x14ac:dyDescent="0.25">
      <c r="E998" s="15"/>
      <c r="F998" s="15"/>
      <c r="G998" s="15"/>
      <c r="H998" s="15"/>
      <c r="I998" s="15"/>
      <c r="J998" s="15"/>
      <c r="K998" s="15"/>
      <c r="L998" s="15"/>
    </row>
    <row r="999" spans="5:12" ht="14.45" customHeight="1" x14ac:dyDescent="0.25">
      <c r="E999" s="15"/>
      <c r="F999" s="15"/>
      <c r="G999" s="15"/>
      <c r="H999" s="15"/>
      <c r="I999" s="15"/>
      <c r="J999" s="15"/>
      <c r="K999" s="15"/>
      <c r="L999" s="15"/>
    </row>
    <row r="1000" spans="5:12" ht="14.45" customHeight="1" x14ac:dyDescent="0.25">
      <c r="E1000" s="15"/>
      <c r="F1000" s="15"/>
      <c r="G1000" s="15"/>
      <c r="H1000" s="15"/>
      <c r="I1000" s="15"/>
      <c r="J1000" s="15"/>
      <c r="K1000" s="15"/>
      <c r="L1000" s="15"/>
    </row>
    <row r="1001" spans="5:12" ht="14.45" customHeight="1" x14ac:dyDescent="0.25">
      <c r="E1001" s="15"/>
      <c r="F1001" s="15"/>
      <c r="G1001" s="15"/>
      <c r="H1001" s="15"/>
      <c r="I1001" s="15"/>
      <c r="J1001" s="15"/>
      <c r="K1001" s="15"/>
      <c r="L1001" s="15"/>
    </row>
    <row r="1002" spans="5:12" ht="14.45" customHeight="1" x14ac:dyDescent="0.25">
      <c r="E1002" s="15"/>
      <c r="F1002" s="15"/>
      <c r="G1002" s="15"/>
      <c r="H1002" s="15"/>
      <c r="I1002" s="15"/>
      <c r="J1002" s="15"/>
      <c r="K1002" s="15"/>
      <c r="L1002" s="15"/>
    </row>
    <row r="1003" spans="5:12" ht="14.45" customHeight="1" x14ac:dyDescent="0.25">
      <c r="E1003" s="15"/>
      <c r="F1003" s="15"/>
      <c r="G1003" s="15"/>
      <c r="H1003" s="15"/>
      <c r="I1003" s="15"/>
      <c r="J1003" s="15"/>
      <c r="K1003" s="15"/>
      <c r="L1003" s="15"/>
    </row>
    <row r="1004" spans="5:12" ht="14.45" customHeight="1" x14ac:dyDescent="0.25">
      <c r="E1004" s="15"/>
      <c r="F1004" s="15"/>
      <c r="G1004" s="15"/>
      <c r="H1004" s="15"/>
      <c r="I1004" s="15"/>
      <c r="J1004" s="15"/>
      <c r="K1004" s="15"/>
      <c r="L1004" s="15"/>
    </row>
    <row r="1005" spans="5:12" ht="14.45" customHeight="1" x14ac:dyDescent="0.25">
      <c r="E1005" s="15"/>
      <c r="F1005" s="15"/>
      <c r="G1005" s="15"/>
      <c r="H1005" s="15"/>
      <c r="I1005" s="15"/>
      <c r="J1005" s="15"/>
      <c r="K1005" s="15"/>
      <c r="L1005" s="15"/>
    </row>
    <row r="1006" spans="5:12" ht="14.45" customHeight="1" x14ac:dyDescent="0.25">
      <c r="E1006" s="15"/>
      <c r="F1006" s="15"/>
      <c r="G1006" s="15"/>
      <c r="H1006" s="15"/>
      <c r="I1006" s="15"/>
      <c r="J1006" s="15"/>
      <c r="K1006" s="15"/>
      <c r="L1006" s="15"/>
    </row>
    <row r="1007" spans="5:12" ht="14.45" customHeight="1" x14ac:dyDescent="0.25">
      <c r="E1007" s="15"/>
      <c r="F1007" s="15"/>
      <c r="G1007" s="15"/>
      <c r="H1007" s="15"/>
      <c r="I1007" s="15"/>
      <c r="J1007" s="15"/>
      <c r="K1007" s="15"/>
      <c r="L1007" s="15"/>
    </row>
    <row r="1008" spans="5:12" ht="14.45" customHeight="1" x14ac:dyDescent="0.25">
      <c r="E1008" s="15"/>
      <c r="F1008" s="15"/>
      <c r="G1008" s="15"/>
      <c r="H1008" s="15"/>
      <c r="I1008" s="15"/>
      <c r="J1008" s="15"/>
      <c r="K1008" s="15"/>
      <c r="L1008" s="15"/>
    </row>
    <row r="1009" spans="5:12" ht="14.45" customHeight="1" x14ac:dyDescent="0.25">
      <c r="E1009" s="15"/>
      <c r="F1009" s="15"/>
      <c r="G1009" s="15"/>
      <c r="H1009" s="15"/>
      <c r="I1009" s="15"/>
      <c r="J1009" s="15"/>
      <c r="K1009" s="15"/>
      <c r="L1009" s="15"/>
    </row>
    <row r="1010" spans="5:12" ht="14.45" customHeight="1" x14ac:dyDescent="0.25">
      <c r="E1010" s="15"/>
      <c r="F1010" s="15"/>
      <c r="G1010" s="15"/>
      <c r="H1010" s="15"/>
      <c r="I1010" s="15"/>
      <c r="J1010" s="15"/>
      <c r="K1010" s="15"/>
      <c r="L1010" s="15"/>
    </row>
    <row r="1011" spans="5:12" ht="14.45" customHeight="1" x14ac:dyDescent="0.25">
      <c r="E1011" s="15"/>
      <c r="F1011" s="15"/>
      <c r="G1011" s="15"/>
      <c r="H1011" s="15"/>
      <c r="I1011" s="15"/>
      <c r="J1011" s="15"/>
      <c r="K1011" s="15"/>
      <c r="L1011" s="15"/>
    </row>
    <row r="1012" spans="5:12" ht="14.45" customHeight="1" x14ac:dyDescent="0.25">
      <c r="E1012" s="15"/>
      <c r="F1012" s="15"/>
      <c r="G1012" s="15"/>
      <c r="H1012" s="15"/>
      <c r="I1012" s="15"/>
      <c r="J1012" s="15"/>
      <c r="K1012" s="15"/>
      <c r="L1012" s="15"/>
    </row>
    <row r="1013" spans="5:12" ht="14.45" customHeight="1" x14ac:dyDescent="0.25">
      <c r="E1013" s="15"/>
      <c r="F1013" s="15"/>
      <c r="G1013" s="15"/>
      <c r="H1013" s="15"/>
      <c r="I1013" s="15"/>
      <c r="J1013" s="15"/>
      <c r="K1013" s="15"/>
      <c r="L1013" s="15"/>
    </row>
  </sheetData>
  <autoFilter ref="B4:L226">
    <filterColumn colId="2" showButton="0"/>
    <filterColumn colId="3" showButton="0"/>
    <filterColumn colId="4" showButton="0"/>
  </autoFilter>
  <mergeCells count="12">
    <mergeCell ref="F157:G157"/>
    <mergeCell ref="F156:G156"/>
    <mergeCell ref="F80:G80"/>
    <mergeCell ref="F81:G81"/>
    <mergeCell ref="H4:H6"/>
    <mergeCell ref="I4:I6"/>
    <mergeCell ref="J4:J6"/>
    <mergeCell ref="K4:K6"/>
    <mergeCell ref="L4:L6"/>
    <mergeCell ref="B4:B5"/>
    <mergeCell ref="C4:C6"/>
    <mergeCell ref="D4:G5"/>
  </mergeCells>
  <phoneticPr fontId="4" type="noConversion"/>
  <hyperlinks>
    <hyperlink ref="K154" r:id="rId1"/>
    <hyperlink ref="K155" r:id="rId2"/>
    <hyperlink ref="K76" r:id="rId3"/>
    <hyperlink ref="K75" r:id="rId4"/>
  </hyperlinks>
  <pageMargins left="0.7" right="0.7" top="0.75" bottom="0.75" header="0.3" footer="0.3"/>
  <pageSetup paperSize="8" scale="45"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topLeftCell="A5" zoomScale="70" zoomScaleNormal="70" workbookViewId="0">
      <pane xSplit="7" topLeftCell="H1" activePane="topRight" state="frozen"/>
      <selection pane="topRight" activeCell="A8" sqref="A8:XFD24"/>
    </sheetView>
  </sheetViews>
  <sheetFormatPr baseColWidth="10" defaultColWidth="10.85546875" defaultRowHeight="15" x14ac:dyDescent="0.25"/>
  <cols>
    <col min="1" max="1" width="2.5703125" style="15" customWidth="1"/>
    <col min="2" max="2" width="10.5703125" style="15" customWidth="1"/>
    <col min="3" max="3" width="9.5703125" style="15" customWidth="1"/>
    <col min="4" max="4" width="7.5703125" style="15" customWidth="1"/>
    <col min="5" max="5" width="9.5703125" style="15" customWidth="1"/>
    <col min="6" max="6" width="15.5703125" style="15" customWidth="1"/>
    <col min="7" max="7" width="28.85546875" style="15" customWidth="1"/>
    <col min="8" max="8" width="12.42578125" style="15" customWidth="1"/>
    <col min="9" max="9" width="12.28515625" style="15" customWidth="1"/>
    <col min="10" max="10" width="10.5703125" style="15" customWidth="1"/>
    <col min="11" max="11" width="11.140625" style="15" customWidth="1"/>
    <col min="12" max="12" width="17.42578125" style="15" customWidth="1"/>
    <col min="13" max="16384" width="10.85546875" style="15"/>
  </cols>
  <sheetData>
    <row r="2" spans="2:12" x14ac:dyDescent="0.25">
      <c r="B2" s="19" t="s">
        <v>403</v>
      </c>
    </row>
    <row r="3" spans="2:12" ht="15.75" thickBot="1" x14ac:dyDescent="0.3">
      <c r="I3" s="5"/>
      <c r="J3" s="5"/>
      <c r="L3" s="16"/>
    </row>
    <row r="4" spans="2:12" ht="33" customHeight="1" x14ac:dyDescent="0.25">
      <c r="B4" s="446" t="s">
        <v>1</v>
      </c>
      <c r="C4" s="437" t="s">
        <v>2</v>
      </c>
      <c r="D4" s="448" t="s">
        <v>3</v>
      </c>
      <c r="E4" s="448"/>
      <c r="F4" s="448"/>
      <c r="G4" s="448"/>
      <c r="H4" s="454" t="s">
        <v>4</v>
      </c>
      <c r="I4" s="437" t="s">
        <v>5</v>
      </c>
      <c r="J4" s="437" t="s">
        <v>6</v>
      </c>
      <c r="K4" s="440" t="s">
        <v>7</v>
      </c>
      <c r="L4" s="443" t="s">
        <v>8</v>
      </c>
    </row>
    <row r="5" spans="2:12" ht="11.1" customHeight="1" x14ac:dyDescent="0.25">
      <c r="B5" s="447"/>
      <c r="C5" s="438"/>
      <c r="D5" s="449"/>
      <c r="E5" s="449"/>
      <c r="F5" s="449"/>
      <c r="G5" s="449"/>
      <c r="H5" s="455"/>
      <c r="I5" s="438"/>
      <c r="J5" s="438"/>
      <c r="K5" s="441"/>
      <c r="L5" s="444"/>
    </row>
    <row r="6" spans="2:12" s="20" customFormat="1" ht="18.95" customHeight="1" x14ac:dyDescent="0.25">
      <c r="B6" s="53" t="s">
        <v>9</v>
      </c>
      <c r="C6" s="439"/>
      <c r="D6" s="54" t="s">
        <v>10</v>
      </c>
      <c r="E6" s="54" t="s">
        <v>11</v>
      </c>
      <c r="F6" s="54" t="s">
        <v>12</v>
      </c>
      <c r="G6" s="54" t="s">
        <v>13</v>
      </c>
      <c r="H6" s="456"/>
      <c r="I6" s="439"/>
      <c r="J6" s="439"/>
      <c r="K6" s="442"/>
      <c r="L6" s="445"/>
    </row>
    <row r="7" spans="2:12" ht="14.45" customHeight="1" x14ac:dyDescent="0.25">
      <c r="B7" s="192">
        <v>1</v>
      </c>
      <c r="C7" s="193" t="s">
        <v>404</v>
      </c>
      <c r="D7" s="181" t="s">
        <v>405</v>
      </c>
      <c r="E7" s="58"/>
      <c r="F7" s="58"/>
      <c r="G7" s="194"/>
      <c r="H7" s="143" t="s">
        <v>16</v>
      </c>
      <c r="I7" s="195"/>
      <c r="J7" s="195"/>
      <c r="K7" s="144"/>
      <c r="L7" s="196" t="s">
        <v>406</v>
      </c>
    </row>
    <row r="8" spans="2:12" ht="14.45" customHeight="1" x14ac:dyDescent="0.25">
      <c r="B8" s="197">
        <v>1</v>
      </c>
      <c r="C8" s="198" t="s">
        <v>407</v>
      </c>
      <c r="D8" s="181"/>
      <c r="E8" s="70" t="s">
        <v>408</v>
      </c>
      <c r="F8" s="66"/>
      <c r="G8" s="199"/>
      <c r="H8" s="143" t="s">
        <v>16</v>
      </c>
      <c r="I8" s="114" t="s">
        <v>20</v>
      </c>
      <c r="J8" s="114">
        <v>32</v>
      </c>
      <c r="K8" s="144"/>
      <c r="L8" s="61" t="s">
        <v>409</v>
      </c>
    </row>
    <row r="9" spans="2:12" ht="14.45" customHeight="1" x14ac:dyDescent="0.25">
      <c r="B9" s="197">
        <v>1</v>
      </c>
      <c r="C9" s="198" t="s">
        <v>410</v>
      </c>
      <c r="D9" s="181"/>
      <c r="E9" s="70" t="s">
        <v>411</v>
      </c>
      <c r="F9" s="66"/>
      <c r="G9" s="199"/>
      <c r="H9" s="143" t="s">
        <v>16</v>
      </c>
      <c r="I9" s="114" t="s">
        <v>37</v>
      </c>
      <c r="J9" s="200"/>
      <c r="K9" s="201" t="str">
        <f>'Liste Enumération'!F129</f>
        <v>Candidature; Offre; Candidature Offre</v>
      </c>
      <c r="L9" s="196" t="s">
        <v>412</v>
      </c>
    </row>
    <row r="10" spans="2:12" ht="14.45" customHeight="1" x14ac:dyDescent="0.25">
      <c r="B10" s="197">
        <v>1</v>
      </c>
      <c r="C10" s="198" t="s">
        <v>413</v>
      </c>
      <c r="D10" s="181"/>
      <c r="E10" s="70" t="s">
        <v>414</v>
      </c>
      <c r="F10" s="67"/>
      <c r="G10" s="199"/>
      <c r="H10" s="143" t="s">
        <v>16</v>
      </c>
      <c r="I10" s="114" t="s">
        <v>58</v>
      </c>
      <c r="J10" s="202" t="s">
        <v>59</v>
      </c>
      <c r="K10" s="144"/>
      <c r="L10" s="196" t="s">
        <v>415</v>
      </c>
    </row>
    <row r="11" spans="2:12" ht="14.1" customHeight="1" x14ac:dyDescent="0.25">
      <c r="B11" s="197">
        <v>1</v>
      </c>
      <c r="C11" s="63" t="s">
        <v>18</v>
      </c>
      <c r="D11" s="181"/>
      <c r="E11" s="70" t="s">
        <v>416</v>
      </c>
      <c r="F11" s="66"/>
      <c r="G11" s="199"/>
      <c r="H11" s="113" t="s">
        <v>16</v>
      </c>
      <c r="I11" s="114" t="s">
        <v>20</v>
      </c>
      <c r="J11" s="128">
        <v>32</v>
      </c>
      <c r="K11" s="144"/>
      <c r="L11" s="61" t="s">
        <v>417</v>
      </c>
    </row>
    <row r="12" spans="2:12" s="23" customFormat="1" ht="14.1" customHeight="1" x14ac:dyDescent="0.25">
      <c r="B12" s="62" t="s">
        <v>127</v>
      </c>
      <c r="C12" s="63" t="s">
        <v>262</v>
      </c>
      <c r="D12" s="64"/>
      <c r="E12" s="83" t="s">
        <v>263</v>
      </c>
      <c r="F12" s="67"/>
      <c r="G12" s="67"/>
      <c r="H12" s="59" t="s">
        <v>43</v>
      </c>
      <c r="I12" s="140"/>
      <c r="J12" s="60"/>
      <c r="K12" s="60"/>
      <c r="L12" s="61" t="s">
        <v>264</v>
      </c>
    </row>
    <row r="13" spans="2:12" s="23" customFormat="1" ht="14.1" customHeight="1" x14ac:dyDescent="0.25">
      <c r="B13" s="88">
        <v>1</v>
      </c>
      <c r="C13" s="89" t="s">
        <v>265</v>
      </c>
      <c r="D13" s="64"/>
      <c r="E13" s="94"/>
      <c r="F13" s="131" t="s">
        <v>266</v>
      </c>
      <c r="G13" s="132"/>
      <c r="H13" s="59" t="s">
        <v>43</v>
      </c>
      <c r="I13" s="68" t="s">
        <v>58</v>
      </c>
      <c r="J13" s="81" t="s">
        <v>59</v>
      </c>
      <c r="K13" s="60"/>
      <c r="L13" s="61" t="s">
        <v>267</v>
      </c>
    </row>
    <row r="14" spans="2:12" s="23" customFormat="1" ht="14.1" customHeight="1" x14ac:dyDescent="0.25">
      <c r="B14" s="88">
        <v>1</v>
      </c>
      <c r="C14" s="89" t="s">
        <v>268</v>
      </c>
      <c r="D14" s="64"/>
      <c r="E14" s="141"/>
      <c r="F14" s="131" t="s">
        <v>269</v>
      </c>
      <c r="G14" s="132"/>
      <c r="H14" s="59" t="s">
        <v>43</v>
      </c>
      <c r="I14" s="68" t="s">
        <v>37</v>
      </c>
      <c r="J14" s="60"/>
      <c r="K14" s="71" t="str">
        <f>'Liste Enumération'!F105</f>
        <v>Candidature; Offre initiale; Offre intermédiaire; Offre finale</v>
      </c>
      <c r="L14" s="61" t="s">
        <v>270</v>
      </c>
    </row>
    <row r="15" spans="2:12" ht="14.1" customHeight="1" x14ac:dyDescent="0.25">
      <c r="B15" s="197">
        <v>1</v>
      </c>
      <c r="C15" s="203" t="s">
        <v>418</v>
      </c>
      <c r="D15" s="64"/>
      <c r="E15" s="83" t="s">
        <v>419</v>
      </c>
      <c r="F15" s="84"/>
      <c r="G15" s="204"/>
      <c r="H15" s="113" t="s">
        <v>43</v>
      </c>
      <c r="I15" s="114" t="s">
        <v>74</v>
      </c>
      <c r="J15" s="128">
        <v>4</v>
      </c>
      <c r="K15" s="144"/>
      <c r="L15" s="61" t="s">
        <v>420</v>
      </c>
    </row>
    <row r="16" spans="2:12" ht="14.1" customHeight="1" x14ac:dyDescent="0.25">
      <c r="B16" s="197">
        <v>1</v>
      </c>
      <c r="C16" s="203" t="s">
        <v>66</v>
      </c>
      <c r="D16" s="64"/>
      <c r="E16" s="70" t="s">
        <v>67</v>
      </c>
      <c r="F16" s="67"/>
      <c r="G16" s="199"/>
      <c r="H16" s="113" t="s">
        <v>43</v>
      </c>
      <c r="I16" s="114" t="s">
        <v>58</v>
      </c>
      <c r="J16" s="202" t="s">
        <v>59</v>
      </c>
      <c r="K16" s="144"/>
      <c r="L16" s="61" t="s">
        <v>421</v>
      </c>
    </row>
    <row r="17" spans="2:13" ht="14.1" customHeight="1" x14ac:dyDescent="0.25">
      <c r="B17" s="197">
        <v>1</v>
      </c>
      <c r="C17" s="203" t="s">
        <v>68</v>
      </c>
      <c r="D17" s="64"/>
      <c r="E17" s="70" t="s">
        <v>69</v>
      </c>
      <c r="F17" s="67"/>
      <c r="G17" s="199"/>
      <c r="H17" s="113" t="s">
        <v>43</v>
      </c>
      <c r="I17" s="205" t="s">
        <v>30</v>
      </c>
      <c r="J17" s="128">
        <v>1024</v>
      </c>
      <c r="K17" s="144"/>
      <c r="L17" s="61" t="s">
        <v>422</v>
      </c>
    </row>
    <row r="18" spans="2:13" ht="14.45" customHeight="1" x14ac:dyDescent="0.25">
      <c r="B18" s="197">
        <v>1</v>
      </c>
      <c r="C18" s="198" t="s">
        <v>423</v>
      </c>
      <c r="D18" s="181"/>
      <c r="E18" s="75" t="s">
        <v>424</v>
      </c>
      <c r="F18" s="67"/>
      <c r="G18" s="199"/>
      <c r="H18" s="143" t="s">
        <v>16</v>
      </c>
      <c r="I18" s="114" t="s">
        <v>37</v>
      </c>
      <c r="J18" s="200"/>
      <c r="K18" s="201" t="str">
        <f>'Liste Enumération'!F133</f>
        <v>Déposé; Ouverte; Décidé</v>
      </c>
      <c r="L18" s="196" t="s">
        <v>1467</v>
      </c>
    </row>
    <row r="19" spans="2:13" ht="14.45" customHeight="1" x14ac:dyDescent="0.25">
      <c r="B19" s="197">
        <v>1</v>
      </c>
      <c r="C19" s="198" t="s">
        <v>425</v>
      </c>
      <c r="D19" s="181"/>
      <c r="E19" s="75" t="s">
        <v>426</v>
      </c>
      <c r="F19" s="67"/>
      <c r="G19" s="199"/>
      <c r="H19" s="143" t="s">
        <v>16</v>
      </c>
      <c r="I19" s="114" t="s">
        <v>37</v>
      </c>
      <c r="J19" s="200"/>
      <c r="K19" s="201" t="str">
        <f>'Liste Enumération'!F137</f>
        <v>Déposé; Ouverte; Décidé</v>
      </c>
      <c r="L19" s="196" t="s">
        <v>427</v>
      </c>
    </row>
    <row r="20" spans="2:13" ht="14.45" customHeight="1" x14ac:dyDescent="0.25">
      <c r="B20" s="197">
        <v>1</v>
      </c>
      <c r="C20" s="198" t="s">
        <v>428</v>
      </c>
      <c r="D20" s="181"/>
      <c r="E20" s="75" t="s">
        <v>429</v>
      </c>
      <c r="F20" s="76"/>
      <c r="G20" s="206"/>
      <c r="H20" s="207" t="s">
        <v>43</v>
      </c>
      <c r="I20" s="208" t="s">
        <v>37</v>
      </c>
      <c r="J20" s="200"/>
      <c r="K20" s="209" t="str">
        <f>'Liste Enumération'!F141</f>
        <v xml:space="preserve">Irrégulier; Inapproprié; Inacceptable; Non attribué; Attribué; </v>
      </c>
      <c r="L20" s="210" t="s">
        <v>430</v>
      </c>
    </row>
    <row r="21" spans="2:13" ht="14.45" customHeight="1" x14ac:dyDescent="0.25">
      <c r="B21" s="197">
        <v>1</v>
      </c>
      <c r="C21" s="198" t="s">
        <v>1497</v>
      </c>
      <c r="D21" s="181"/>
      <c r="E21" s="75" t="s">
        <v>1496</v>
      </c>
      <c r="F21" s="76"/>
      <c r="G21" s="206"/>
      <c r="H21" s="207" t="s">
        <v>43</v>
      </c>
      <c r="I21" s="208" t="s">
        <v>58</v>
      </c>
      <c r="J21" s="202" t="s">
        <v>59</v>
      </c>
      <c r="K21" s="144"/>
      <c r="L21" s="210" t="s">
        <v>1504</v>
      </c>
    </row>
    <row r="22" spans="2:13" ht="14.45" customHeight="1" x14ac:dyDescent="0.25">
      <c r="B22" s="197">
        <v>1</v>
      </c>
      <c r="C22" s="198" t="s">
        <v>431</v>
      </c>
      <c r="D22" s="181"/>
      <c r="E22" s="70" t="s">
        <v>432</v>
      </c>
      <c r="F22" s="67"/>
      <c r="G22" s="199"/>
      <c r="H22" s="143" t="s">
        <v>43</v>
      </c>
      <c r="I22" s="114" t="s">
        <v>30</v>
      </c>
      <c r="J22" s="128">
        <v>1024</v>
      </c>
      <c r="K22" s="144"/>
      <c r="L22" s="196" t="s">
        <v>433</v>
      </c>
    </row>
    <row r="23" spans="2:13" ht="14.45" customHeight="1" x14ac:dyDescent="0.25">
      <c r="B23" s="197">
        <v>1</v>
      </c>
      <c r="C23" s="198" t="s">
        <v>434</v>
      </c>
      <c r="D23" s="181"/>
      <c r="E23" s="70" t="s">
        <v>435</v>
      </c>
      <c r="F23" s="67"/>
      <c r="G23" s="199"/>
      <c r="H23" s="211" t="s">
        <v>43</v>
      </c>
      <c r="I23" s="114" t="s">
        <v>30</v>
      </c>
      <c r="J23" s="128">
        <v>256</v>
      </c>
      <c r="K23" s="144"/>
      <c r="L23" s="196" t="s">
        <v>436</v>
      </c>
    </row>
    <row r="24" spans="2:13" ht="14.45" customHeight="1" x14ac:dyDescent="0.25">
      <c r="B24" s="197">
        <v>1</v>
      </c>
      <c r="C24" s="198" t="s">
        <v>437</v>
      </c>
      <c r="D24" s="181"/>
      <c r="E24" s="70" t="s">
        <v>438</v>
      </c>
      <c r="F24" s="67"/>
      <c r="G24" s="199"/>
      <c r="H24" s="211" t="s">
        <v>43</v>
      </c>
      <c r="I24" s="114" t="s">
        <v>74</v>
      </c>
      <c r="J24" s="128">
        <v>256</v>
      </c>
      <c r="K24" s="144"/>
      <c r="L24" s="196" t="s">
        <v>439</v>
      </c>
    </row>
    <row r="25" spans="2:13" ht="14.45" customHeight="1" x14ac:dyDescent="0.25">
      <c r="B25" s="197">
        <v>1</v>
      </c>
      <c r="C25" s="212" t="s">
        <v>440</v>
      </c>
      <c r="D25" s="213"/>
      <c r="E25" s="214" t="s">
        <v>441</v>
      </c>
      <c r="F25" s="87"/>
      <c r="G25" s="87"/>
      <c r="H25" s="211" t="s">
        <v>43</v>
      </c>
      <c r="I25" s="200"/>
      <c r="J25" s="200"/>
      <c r="K25" s="144"/>
      <c r="L25" s="215" t="s">
        <v>442</v>
      </c>
    </row>
    <row r="26" spans="2:13" ht="14.45" customHeight="1" x14ac:dyDescent="0.25">
      <c r="B26" s="122">
        <v>1</v>
      </c>
      <c r="C26" s="216" t="s">
        <v>443</v>
      </c>
      <c r="D26" s="213"/>
      <c r="E26" s="146"/>
      <c r="F26" s="217" t="s">
        <v>444</v>
      </c>
      <c r="G26" s="218"/>
      <c r="H26" s="211" t="s">
        <v>43</v>
      </c>
      <c r="I26" s="114" t="s">
        <v>37</v>
      </c>
      <c r="J26" s="200"/>
      <c r="K26" s="201" t="str">
        <f>'Liste Enumération'!F147</f>
        <v xml:space="preserve">Solidaire
; Conjoint - Mandataire Solidaire; Conjoint - Mandataire Non solidaire; Pas de groupement; </v>
      </c>
      <c r="L26" s="196" t="s">
        <v>445</v>
      </c>
    </row>
    <row r="27" spans="2:13" ht="14.45" customHeight="1" x14ac:dyDescent="0.25">
      <c r="B27" s="122">
        <v>1</v>
      </c>
      <c r="C27" s="216" t="s">
        <v>446</v>
      </c>
      <c r="D27" s="219"/>
      <c r="E27" s="220"/>
      <c r="F27" s="217" t="s">
        <v>447</v>
      </c>
      <c r="G27" s="218"/>
      <c r="H27" s="143" t="s">
        <v>43</v>
      </c>
      <c r="I27" s="114" t="s">
        <v>30</v>
      </c>
      <c r="J27" s="128">
        <v>128</v>
      </c>
      <c r="K27" s="144"/>
      <c r="L27" s="215" t="s">
        <v>448</v>
      </c>
    </row>
    <row r="28" spans="2:13" ht="14.45" customHeight="1" x14ac:dyDescent="0.25">
      <c r="B28" s="192" t="s">
        <v>127</v>
      </c>
      <c r="C28" s="193" t="s">
        <v>449</v>
      </c>
      <c r="D28" s="221" t="s">
        <v>1499</v>
      </c>
      <c r="E28" s="58"/>
      <c r="F28" s="58"/>
      <c r="G28" s="194"/>
      <c r="H28" s="211" t="s">
        <v>16</v>
      </c>
      <c r="I28" s="195"/>
      <c r="J28" s="195"/>
      <c r="K28" s="144"/>
      <c r="L28" s="196" t="s">
        <v>1530</v>
      </c>
    </row>
    <row r="29" spans="2:13" ht="14.45" customHeight="1" x14ac:dyDescent="0.25">
      <c r="B29" s="197">
        <v>1</v>
      </c>
      <c r="C29" s="203" t="s">
        <v>131</v>
      </c>
      <c r="D29" s="181"/>
      <c r="E29" s="102" t="s">
        <v>132</v>
      </c>
      <c r="F29" s="103"/>
      <c r="G29" s="222"/>
      <c r="H29" s="211" t="s">
        <v>16</v>
      </c>
      <c r="I29" s="114" t="s">
        <v>37</v>
      </c>
      <c r="J29" s="200"/>
      <c r="K29" s="223" t="str">
        <f>'Liste Enumération'!F73</f>
        <v>SIRET; TVA; TAHITI; RIDET; FRWF; IREP; HORS UE; AUTRE</v>
      </c>
      <c r="L29" s="196" t="s">
        <v>133</v>
      </c>
      <c r="M29" s="17"/>
    </row>
    <row r="30" spans="2:13" ht="14.45" customHeight="1" x14ac:dyDescent="0.25">
      <c r="B30" s="197">
        <v>1</v>
      </c>
      <c r="C30" s="198" t="s">
        <v>450</v>
      </c>
      <c r="D30" s="181"/>
      <c r="E30" s="102" t="s">
        <v>451</v>
      </c>
      <c r="F30" s="103"/>
      <c r="G30" s="222"/>
      <c r="H30" s="211" t="s">
        <v>16</v>
      </c>
      <c r="I30" s="114" t="s">
        <v>20</v>
      </c>
      <c r="J30" s="128">
        <v>32</v>
      </c>
      <c r="K30" s="144"/>
      <c r="L30" s="196" t="s">
        <v>136</v>
      </c>
      <c r="M30" s="17"/>
    </row>
    <row r="31" spans="2:13" ht="14.45" customHeight="1" x14ac:dyDescent="0.25">
      <c r="B31" s="197">
        <v>1</v>
      </c>
      <c r="C31" s="203" t="s">
        <v>452</v>
      </c>
      <c r="D31" s="181"/>
      <c r="E31" s="70" t="s">
        <v>138</v>
      </c>
      <c r="F31" s="67"/>
      <c r="G31" s="67"/>
      <c r="H31" s="211" t="s">
        <v>16</v>
      </c>
      <c r="I31" s="114" t="s">
        <v>30</v>
      </c>
      <c r="J31" s="128">
        <v>256</v>
      </c>
      <c r="K31" s="144"/>
      <c r="L31" s="117" t="s">
        <v>139</v>
      </c>
      <c r="M31" s="10"/>
    </row>
    <row r="32" spans="2:13" ht="14.45" customHeight="1" x14ac:dyDescent="0.25">
      <c r="B32" s="197">
        <v>1</v>
      </c>
      <c r="C32" s="203" t="s">
        <v>453</v>
      </c>
      <c r="D32" s="181"/>
      <c r="E32" s="70" t="s">
        <v>454</v>
      </c>
      <c r="F32" s="67"/>
      <c r="G32" s="67"/>
      <c r="H32" s="211" t="s">
        <v>43</v>
      </c>
      <c r="I32" s="114" t="s">
        <v>30</v>
      </c>
      <c r="J32" s="128">
        <v>256</v>
      </c>
      <c r="K32" s="144"/>
      <c r="L32" s="117" t="s">
        <v>455</v>
      </c>
      <c r="M32" s="10"/>
    </row>
    <row r="33" spans="2:13" ht="14.45" customHeight="1" x14ac:dyDescent="0.25">
      <c r="B33" s="197">
        <v>1</v>
      </c>
      <c r="C33" s="198" t="s">
        <v>456</v>
      </c>
      <c r="D33" s="181"/>
      <c r="E33" s="70" t="s">
        <v>141</v>
      </c>
      <c r="F33" s="67"/>
      <c r="G33" s="67"/>
      <c r="H33" s="211" t="s">
        <v>16</v>
      </c>
      <c r="I33" s="114" t="s">
        <v>37</v>
      </c>
      <c r="J33" s="200"/>
      <c r="K33" s="201" t="str">
        <f>'Liste Enumération'!F155</f>
        <v>Candidat unique; Mandataire
; Co-traitant; Sous-traitant niveau = 1; Sous-traitant niveau &gt; 1; Contributeur; Créancier</v>
      </c>
      <c r="L33" s="210" t="s">
        <v>457</v>
      </c>
    </row>
    <row r="34" spans="2:13" ht="14.45" customHeight="1" x14ac:dyDescent="0.25">
      <c r="B34" s="197" t="s">
        <v>127</v>
      </c>
      <c r="C34" s="198" t="s">
        <v>458</v>
      </c>
      <c r="D34" s="181"/>
      <c r="E34" s="83" t="s">
        <v>459</v>
      </c>
      <c r="F34" s="224"/>
      <c r="G34" s="67"/>
      <c r="H34" s="143" t="s">
        <v>16</v>
      </c>
      <c r="I34" s="200"/>
      <c r="J34" s="200"/>
      <c r="K34" s="144"/>
      <c r="L34" s="196" t="s">
        <v>460</v>
      </c>
      <c r="M34" s="17"/>
    </row>
    <row r="35" spans="2:13" ht="14.45" customHeight="1" x14ac:dyDescent="0.25">
      <c r="B35" s="122">
        <v>1</v>
      </c>
      <c r="C35" s="225" t="s">
        <v>146</v>
      </c>
      <c r="D35" s="109"/>
      <c r="E35" s="110"/>
      <c r="F35" s="226" t="s">
        <v>147</v>
      </c>
      <c r="G35" s="227"/>
      <c r="H35" s="113" t="s">
        <v>43</v>
      </c>
      <c r="I35" s="114" t="s">
        <v>37</v>
      </c>
      <c r="J35" s="200"/>
      <c r="K35" s="228" t="str">
        <f>'Liste Enumération'!F174</f>
        <v>Contact principal; Contact secondaire</v>
      </c>
      <c r="L35" s="117" t="s">
        <v>148</v>
      </c>
      <c r="M35" s="10"/>
    </row>
    <row r="36" spans="2:13" ht="14.45" customHeight="1" x14ac:dyDescent="0.25">
      <c r="B36" s="122">
        <v>1</v>
      </c>
      <c r="C36" s="225" t="s">
        <v>149</v>
      </c>
      <c r="D36" s="64"/>
      <c r="E36" s="110"/>
      <c r="F36" s="226" t="s">
        <v>150</v>
      </c>
      <c r="G36" s="227"/>
      <c r="H36" s="143" t="s">
        <v>43</v>
      </c>
      <c r="I36" s="114" t="s">
        <v>30</v>
      </c>
      <c r="J36" s="128">
        <v>128</v>
      </c>
      <c r="K36" s="144"/>
      <c r="L36" s="117" t="s">
        <v>151</v>
      </c>
    </row>
    <row r="37" spans="2:13" ht="14.45" customHeight="1" x14ac:dyDescent="0.25">
      <c r="B37" s="122">
        <v>1</v>
      </c>
      <c r="C37" s="225" t="s">
        <v>152</v>
      </c>
      <c r="D37" s="64"/>
      <c r="E37" s="118"/>
      <c r="F37" s="226" t="s">
        <v>153</v>
      </c>
      <c r="G37" s="227"/>
      <c r="H37" s="143" t="s">
        <v>43</v>
      </c>
      <c r="I37" s="114" t="s">
        <v>30</v>
      </c>
      <c r="J37" s="128">
        <v>128</v>
      </c>
      <c r="K37" s="144"/>
      <c r="L37" s="117" t="s">
        <v>461</v>
      </c>
    </row>
    <row r="38" spans="2:13" ht="14.45" customHeight="1" x14ac:dyDescent="0.25">
      <c r="B38" s="122">
        <v>1</v>
      </c>
      <c r="C38" s="225" t="s">
        <v>155</v>
      </c>
      <c r="D38" s="64"/>
      <c r="E38" s="118"/>
      <c r="F38" s="226" t="s">
        <v>156</v>
      </c>
      <c r="G38" s="227"/>
      <c r="H38" s="143" t="s">
        <v>43</v>
      </c>
      <c r="I38" s="114" t="s">
        <v>30</v>
      </c>
      <c r="J38" s="128">
        <v>128</v>
      </c>
      <c r="K38" s="144"/>
      <c r="L38" s="117" t="s">
        <v>157</v>
      </c>
    </row>
    <row r="39" spans="2:13" ht="14.45" customHeight="1" x14ac:dyDescent="0.25">
      <c r="B39" s="122" t="s">
        <v>127</v>
      </c>
      <c r="C39" s="225" t="s">
        <v>158</v>
      </c>
      <c r="D39" s="181"/>
      <c r="E39" s="229"/>
      <c r="F39" s="230" t="s">
        <v>159</v>
      </c>
      <c r="G39" s="231"/>
      <c r="H39" s="232" t="s">
        <v>43</v>
      </c>
      <c r="I39" s="114" t="s">
        <v>30</v>
      </c>
      <c r="J39" s="128">
        <v>128</v>
      </c>
      <c r="K39" s="144"/>
      <c r="L39" s="196" t="s">
        <v>160</v>
      </c>
      <c r="M39" s="17"/>
    </row>
    <row r="40" spans="2:13" ht="14.45" customHeight="1" x14ac:dyDescent="0.25">
      <c r="B40" s="122" t="s">
        <v>127</v>
      </c>
      <c r="C40" s="225" t="s">
        <v>161</v>
      </c>
      <c r="D40" s="181"/>
      <c r="E40" s="166"/>
      <c r="F40" s="230" t="s">
        <v>162</v>
      </c>
      <c r="G40" s="231"/>
      <c r="H40" s="232" t="s">
        <v>43</v>
      </c>
      <c r="I40" s="114" t="s">
        <v>30</v>
      </c>
      <c r="J40" s="128">
        <v>128</v>
      </c>
      <c r="K40" s="144"/>
      <c r="L40" s="196" t="s">
        <v>163</v>
      </c>
      <c r="M40" s="17"/>
    </row>
    <row r="41" spans="2:13" ht="14.45" customHeight="1" x14ac:dyDescent="0.25">
      <c r="B41" s="122">
        <v>1</v>
      </c>
      <c r="C41" s="225" t="s">
        <v>164</v>
      </c>
      <c r="D41" s="181"/>
      <c r="E41" s="166"/>
      <c r="F41" s="230" t="s">
        <v>1485</v>
      </c>
      <c r="G41" s="231"/>
      <c r="H41" s="232" t="s">
        <v>16</v>
      </c>
      <c r="I41" s="114" t="s">
        <v>30</v>
      </c>
      <c r="J41" s="128">
        <v>128</v>
      </c>
      <c r="K41" s="144"/>
      <c r="L41" s="196" t="s">
        <v>166</v>
      </c>
      <c r="M41" s="17"/>
    </row>
    <row r="42" spans="2:13" ht="14.45" customHeight="1" x14ac:dyDescent="0.25">
      <c r="B42" s="122">
        <v>1</v>
      </c>
      <c r="C42" s="123" t="s">
        <v>462</v>
      </c>
      <c r="D42" s="181"/>
      <c r="E42" s="166"/>
      <c r="F42" s="230" t="s">
        <v>463</v>
      </c>
      <c r="G42" s="231"/>
      <c r="H42" s="232" t="s">
        <v>43</v>
      </c>
      <c r="I42" s="114" t="s">
        <v>30</v>
      </c>
      <c r="J42" s="128">
        <v>2048</v>
      </c>
      <c r="K42" s="144"/>
      <c r="L42" s="117" t="s">
        <v>464</v>
      </c>
      <c r="M42" s="10"/>
    </row>
    <row r="43" spans="2:13" ht="14.45" customHeight="1" x14ac:dyDescent="0.25">
      <c r="B43" s="192" t="s">
        <v>127</v>
      </c>
      <c r="C43" s="193" t="s">
        <v>465</v>
      </c>
      <c r="D43" s="221" t="s">
        <v>350</v>
      </c>
      <c r="E43" s="58"/>
      <c r="F43" s="58"/>
      <c r="G43" s="194"/>
      <c r="H43" s="211" t="s">
        <v>16</v>
      </c>
      <c r="I43" s="144"/>
      <c r="J43" s="144"/>
      <c r="K43" s="144"/>
      <c r="L43" s="196" t="s">
        <v>466</v>
      </c>
    </row>
    <row r="44" spans="2:13" ht="14.1" customHeight="1" x14ac:dyDescent="0.25">
      <c r="B44" s="197">
        <v>1</v>
      </c>
      <c r="C44" s="212" t="s">
        <v>352</v>
      </c>
      <c r="D44" s="158"/>
      <c r="E44" s="70" t="s">
        <v>353</v>
      </c>
      <c r="F44" s="67"/>
      <c r="G44" s="199"/>
      <c r="H44" s="143" t="s">
        <v>16</v>
      </c>
      <c r="I44" s="114" t="s">
        <v>20</v>
      </c>
      <c r="J44" s="205">
        <v>32</v>
      </c>
      <c r="K44" s="144"/>
      <c r="L44" s="196" t="s">
        <v>354</v>
      </c>
    </row>
    <row r="45" spans="2:13" ht="14.1" customHeight="1" x14ac:dyDescent="0.25">
      <c r="B45" s="197">
        <v>1</v>
      </c>
      <c r="C45" s="212" t="s">
        <v>355</v>
      </c>
      <c r="D45" s="64"/>
      <c r="E45" s="70" t="s">
        <v>356</v>
      </c>
      <c r="F45" s="67"/>
      <c r="G45" s="199"/>
      <c r="H45" s="143" t="s">
        <v>16</v>
      </c>
      <c r="I45" s="114" t="s">
        <v>74</v>
      </c>
      <c r="J45" s="205">
        <v>4</v>
      </c>
      <c r="K45" s="144"/>
      <c r="L45" s="196" t="s">
        <v>357</v>
      </c>
    </row>
    <row r="46" spans="2:13" ht="14.1" customHeight="1" x14ac:dyDescent="0.25">
      <c r="B46" s="197">
        <v>1</v>
      </c>
      <c r="C46" s="212" t="s">
        <v>358</v>
      </c>
      <c r="D46" s="64"/>
      <c r="E46" s="70" t="s">
        <v>33</v>
      </c>
      <c r="F46" s="67"/>
      <c r="G46" s="199"/>
      <c r="H46" s="143" t="s">
        <v>16</v>
      </c>
      <c r="I46" s="114" t="s">
        <v>30</v>
      </c>
      <c r="J46" s="128">
        <v>1024</v>
      </c>
      <c r="K46" s="144"/>
      <c r="L46" s="196" t="s">
        <v>359</v>
      </c>
    </row>
    <row r="47" spans="2:13" ht="14.1" customHeight="1" x14ac:dyDescent="0.25">
      <c r="B47" s="197">
        <v>1</v>
      </c>
      <c r="C47" s="212" t="s">
        <v>328</v>
      </c>
      <c r="D47" s="64"/>
      <c r="E47" s="233" t="s">
        <v>329</v>
      </c>
      <c r="F47" s="67"/>
      <c r="G47" s="199"/>
      <c r="H47" s="143" t="s">
        <v>16</v>
      </c>
      <c r="I47" s="144"/>
      <c r="J47" s="144"/>
      <c r="K47" s="144"/>
      <c r="L47" s="196" t="s">
        <v>330</v>
      </c>
    </row>
    <row r="48" spans="2:13" ht="14.1" customHeight="1" x14ac:dyDescent="0.25">
      <c r="B48" s="122">
        <v>1</v>
      </c>
      <c r="C48" s="216" t="s">
        <v>467</v>
      </c>
      <c r="D48" s="64"/>
      <c r="E48" s="234"/>
      <c r="F48" s="235" t="s">
        <v>468</v>
      </c>
      <c r="G48" s="236"/>
      <c r="H48" s="143" t="s">
        <v>43</v>
      </c>
      <c r="I48" s="128" t="s">
        <v>20</v>
      </c>
      <c r="J48" s="128">
        <v>32</v>
      </c>
      <c r="K48" s="144"/>
      <c r="L48" s="196" t="s">
        <v>333</v>
      </c>
    </row>
    <row r="49" spans="2:12" ht="14.1" customHeight="1" x14ac:dyDescent="0.25">
      <c r="B49" s="122" t="s">
        <v>127</v>
      </c>
      <c r="C49" s="216" t="s">
        <v>334</v>
      </c>
      <c r="D49" s="177"/>
      <c r="E49" s="237"/>
      <c r="F49" s="235" t="s">
        <v>335</v>
      </c>
      <c r="G49" s="238"/>
      <c r="H49" s="143" t="s">
        <v>43</v>
      </c>
      <c r="I49" s="128" t="s">
        <v>20</v>
      </c>
      <c r="J49" s="128">
        <v>32</v>
      </c>
      <c r="K49" s="144"/>
      <c r="L49" s="196" t="s">
        <v>336</v>
      </c>
    </row>
    <row r="50" spans="2:12" ht="14.1" customHeight="1" x14ac:dyDescent="0.25">
      <c r="B50" s="192" t="s">
        <v>127</v>
      </c>
      <c r="C50" s="239" t="s">
        <v>384</v>
      </c>
      <c r="D50" s="57" t="s">
        <v>385</v>
      </c>
      <c r="E50" s="58"/>
      <c r="F50" s="58"/>
      <c r="G50" s="194"/>
      <c r="H50" s="143" t="s">
        <v>43</v>
      </c>
      <c r="I50" s="144"/>
      <c r="J50" s="144"/>
      <c r="K50" s="144"/>
      <c r="L50" s="61" t="s">
        <v>386</v>
      </c>
    </row>
    <row r="51" spans="2:12" ht="14.1" customHeight="1" x14ac:dyDescent="0.25">
      <c r="B51" s="197">
        <v>1</v>
      </c>
      <c r="C51" s="203" t="s">
        <v>346</v>
      </c>
      <c r="D51" s="64"/>
      <c r="E51" s="70" t="s">
        <v>347</v>
      </c>
      <c r="F51" s="67"/>
      <c r="G51" s="199"/>
      <c r="H51" s="232" t="s">
        <v>16</v>
      </c>
      <c r="I51" s="128" t="s">
        <v>20</v>
      </c>
      <c r="J51" s="240">
        <v>50</v>
      </c>
      <c r="K51" s="144"/>
      <c r="L51" s="210" t="s">
        <v>387</v>
      </c>
    </row>
    <row r="52" spans="2:12" ht="14.1" customHeight="1" x14ac:dyDescent="0.25">
      <c r="B52" s="197">
        <v>1</v>
      </c>
      <c r="C52" s="203" t="s">
        <v>388</v>
      </c>
      <c r="D52" s="177"/>
      <c r="E52" s="70" t="s">
        <v>389</v>
      </c>
      <c r="F52" s="67"/>
      <c r="G52" s="199"/>
      <c r="H52" s="232" t="s">
        <v>16</v>
      </c>
      <c r="I52" s="240" t="s">
        <v>30</v>
      </c>
      <c r="J52" s="128">
        <v>128</v>
      </c>
      <c r="K52" s="144"/>
      <c r="L52" s="210" t="s">
        <v>390</v>
      </c>
    </row>
    <row r="53" spans="2:12" ht="14.1" customHeight="1" x14ac:dyDescent="0.25">
      <c r="B53" s="192">
        <v>1</v>
      </c>
      <c r="C53" s="239" t="s">
        <v>469</v>
      </c>
      <c r="D53" s="57" t="s">
        <v>395</v>
      </c>
      <c r="E53" s="179"/>
      <c r="F53" s="241"/>
      <c r="G53" s="242"/>
      <c r="H53" s="143" t="s">
        <v>43</v>
      </c>
      <c r="I53" s="144"/>
      <c r="J53" s="144"/>
      <c r="K53" s="144"/>
      <c r="L53" s="61" t="s">
        <v>396</v>
      </c>
    </row>
    <row r="54" spans="2:12" ht="14.1" customHeight="1" thickBot="1" x14ac:dyDescent="0.3">
      <c r="B54" s="243">
        <v>1</v>
      </c>
      <c r="C54" s="244" t="s">
        <v>470</v>
      </c>
      <c r="D54" s="245"/>
      <c r="E54" s="246" t="s">
        <v>398</v>
      </c>
      <c r="F54" s="187"/>
      <c r="G54" s="247"/>
      <c r="H54" s="248" t="s">
        <v>16</v>
      </c>
      <c r="I54" s="249" t="s">
        <v>58</v>
      </c>
      <c r="J54" s="250" t="s">
        <v>59</v>
      </c>
      <c r="K54" s="251"/>
      <c r="L54" s="191" t="s">
        <v>471</v>
      </c>
    </row>
  </sheetData>
  <autoFilter ref="B6:L54"/>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topLeftCell="A198" zoomScale="63" zoomScaleNormal="70" workbookViewId="0">
      <pane xSplit="7" topLeftCell="H1" activePane="topRight" state="frozen"/>
      <selection pane="topRight" activeCell="J204" sqref="J204"/>
    </sheetView>
  </sheetViews>
  <sheetFormatPr baseColWidth="10" defaultColWidth="10.85546875" defaultRowHeight="15" x14ac:dyDescent="0.25"/>
  <cols>
    <col min="1" max="1" width="2.5703125" style="15" customWidth="1"/>
    <col min="2" max="2" width="10.5703125" style="14" customWidth="1"/>
    <col min="3" max="3" width="9.5703125" style="14" customWidth="1"/>
    <col min="4" max="4" width="7.5703125" style="14" customWidth="1"/>
    <col min="5" max="5" width="9.5703125" style="14" customWidth="1"/>
    <col min="6" max="6" width="15.5703125" style="14" customWidth="1"/>
    <col min="7" max="7" width="28.85546875" style="14" customWidth="1"/>
    <col min="8" max="8" width="12.42578125" style="14" customWidth="1"/>
    <col min="9" max="9" width="12.28515625" style="14" customWidth="1"/>
    <col min="10" max="10" width="10.85546875" style="14"/>
    <col min="11" max="11" width="11.140625" style="14" customWidth="1"/>
    <col min="12" max="12" width="17.42578125" style="15" customWidth="1"/>
    <col min="13" max="16384" width="10.85546875" style="15"/>
  </cols>
  <sheetData>
    <row r="1" spans="1:12" ht="14.45" customHeight="1" x14ac:dyDescent="0.25">
      <c r="A1" s="15" t="s">
        <v>296</v>
      </c>
    </row>
    <row r="2" spans="1:12" ht="14.45" customHeight="1" x14ac:dyDescent="0.25">
      <c r="B2" s="19" t="s">
        <v>472</v>
      </c>
    </row>
    <row r="3" spans="1:12" ht="14.45" customHeight="1" thickBot="1" x14ac:dyDescent="0.3"/>
    <row r="4" spans="1:12" ht="33" customHeight="1" x14ac:dyDescent="0.25">
      <c r="A4" s="25"/>
      <c r="B4" s="446" t="s">
        <v>1</v>
      </c>
      <c r="C4" s="437" t="s">
        <v>2</v>
      </c>
      <c r="D4" s="448" t="s">
        <v>3</v>
      </c>
      <c r="E4" s="448"/>
      <c r="F4" s="448"/>
      <c r="G4" s="448"/>
      <c r="H4" s="454" t="s">
        <v>4</v>
      </c>
      <c r="I4" s="437" t="s">
        <v>5</v>
      </c>
      <c r="J4" s="437" t="s">
        <v>6</v>
      </c>
      <c r="K4" s="440" t="s">
        <v>7</v>
      </c>
      <c r="L4" s="443" t="s">
        <v>8</v>
      </c>
    </row>
    <row r="5" spans="1:12" ht="11.1" customHeight="1" x14ac:dyDescent="0.25">
      <c r="A5" s="25"/>
      <c r="B5" s="447"/>
      <c r="C5" s="438"/>
      <c r="D5" s="449"/>
      <c r="E5" s="449"/>
      <c r="F5" s="449"/>
      <c r="G5" s="449"/>
      <c r="H5" s="455"/>
      <c r="I5" s="438"/>
      <c r="J5" s="438"/>
      <c r="K5" s="441"/>
      <c r="L5" s="444"/>
    </row>
    <row r="6" spans="1:12" s="20" customFormat="1" ht="18.95" customHeight="1" x14ac:dyDescent="0.25">
      <c r="A6" s="252"/>
      <c r="B6" s="53" t="s">
        <v>9</v>
      </c>
      <c r="C6" s="439"/>
      <c r="D6" s="54" t="s">
        <v>10</v>
      </c>
      <c r="E6" s="54" t="s">
        <v>11</v>
      </c>
      <c r="F6" s="54" t="s">
        <v>12</v>
      </c>
      <c r="G6" s="54" t="s">
        <v>13</v>
      </c>
      <c r="H6" s="456"/>
      <c r="I6" s="439"/>
      <c r="J6" s="439"/>
      <c r="K6" s="442"/>
      <c r="L6" s="445"/>
    </row>
    <row r="7" spans="1:12" ht="14.45" customHeight="1" x14ac:dyDescent="0.25">
      <c r="A7" s="25"/>
      <c r="B7" s="192">
        <v>1</v>
      </c>
      <c r="C7" s="253" t="s">
        <v>473</v>
      </c>
      <c r="D7" s="254" t="s">
        <v>15</v>
      </c>
      <c r="E7" s="255"/>
      <c r="F7" s="255"/>
      <c r="G7" s="255"/>
      <c r="H7" s="143" t="s">
        <v>16</v>
      </c>
      <c r="I7" s="144"/>
      <c r="J7" s="144"/>
      <c r="K7" s="144"/>
      <c r="L7" s="215" t="s">
        <v>474</v>
      </c>
    </row>
    <row r="8" spans="1:12" ht="14.45" customHeight="1" x14ac:dyDescent="0.25">
      <c r="A8" s="25"/>
      <c r="B8" s="197">
        <v>1</v>
      </c>
      <c r="C8" s="212" t="s">
        <v>475</v>
      </c>
      <c r="D8" s="74"/>
      <c r="E8" s="256" t="s">
        <v>476</v>
      </c>
      <c r="F8" s="256"/>
      <c r="G8" s="257"/>
      <c r="H8" s="143" t="s">
        <v>16</v>
      </c>
      <c r="I8" s="114" t="s">
        <v>20</v>
      </c>
      <c r="J8" s="258">
        <v>32</v>
      </c>
      <c r="K8" s="144"/>
      <c r="L8" s="61" t="s">
        <v>477</v>
      </c>
    </row>
    <row r="9" spans="1:12" ht="14.45" customHeight="1" x14ac:dyDescent="0.25">
      <c r="A9" s="25"/>
      <c r="B9" s="197">
        <v>1</v>
      </c>
      <c r="C9" s="212" t="s">
        <v>478</v>
      </c>
      <c r="D9" s="74"/>
      <c r="E9" s="256" t="s">
        <v>479</v>
      </c>
      <c r="F9" s="256"/>
      <c r="G9" s="257"/>
      <c r="H9" s="143" t="s">
        <v>16</v>
      </c>
      <c r="I9" s="114" t="s">
        <v>20</v>
      </c>
      <c r="J9" s="258">
        <v>16</v>
      </c>
      <c r="K9" s="144"/>
      <c r="L9" s="215" t="s">
        <v>480</v>
      </c>
    </row>
    <row r="10" spans="1:12" ht="14.45" customHeight="1" x14ac:dyDescent="0.25">
      <c r="A10" s="25"/>
      <c r="B10" s="197">
        <v>1</v>
      </c>
      <c r="C10" s="148" t="s">
        <v>18</v>
      </c>
      <c r="D10" s="74"/>
      <c r="E10" s="256" t="s">
        <v>481</v>
      </c>
      <c r="F10" s="256"/>
      <c r="G10" s="257"/>
      <c r="H10" s="143" t="s">
        <v>16</v>
      </c>
      <c r="I10" s="114" t="s">
        <v>20</v>
      </c>
      <c r="J10" s="128">
        <v>32</v>
      </c>
      <c r="K10" s="144"/>
      <c r="L10" s="61" t="s">
        <v>21</v>
      </c>
    </row>
    <row r="11" spans="1:12" ht="14.45" customHeight="1" x14ac:dyDescent="0.25">
      <c r="A11" s="25"/>
      <c r="B11" s="197">
        <v>1</v>
      </c>
      <c r="C11" s="212" t="s">
        <v>482</v>
      </c>
      <c r="D11" s="74"/>
      <c r="E11" s="256" t="s">
        <v>408</v>
      </c>
      <c r="F11" s="256"/>
      <c r="G11" s="257"/>
      <c r="H11" s="143" t="s">
        <v>16</v>
      </c>
      <c r="I11" s="114" t="s">
        <v>20</v>
      </c>
      <c r="J11" s="114">
        <v>32</v>
      </c>
      <c r="K11" s="144"/>
      <c r="L11" s="61" t="s">
        <v>409</v>
      </c>
    </row>
    <row r="12" spans="1:12" ht="14.45" customHeight="1" x14ac:dyDescent="0.25">
      <c r="A12" s="25"/>
      <c r="B12" s="197">
        <v>1</v>
      </c>
      <c r="C12" s="212" t="s">
        <v>35</v>
      </c>
      <c r="D12" s="74"/>
      <c r="E12" s="256" t="s">
        <v>36</v>
      </c>
      <c r="F12" s="256"/>
      <c r="G12" s="257"/>
      <c r="H12" s="143" t="s">
        <v>16</v>
      </c>
      <c r="I12" s="114" t="s">
        <v>37</v>
      </c>
      <c r="J12" s="144"/>
      <c r="K12" s="223" t="str">
        <f xml:space="preserve"> 'Liste Enumération'!F5</f>
        <v>Marché; Marché de partenariat; Concession de travaux; Concession de service; Délégation de service public; Marché Défense ou Sécurité; Concession Défense ou Sécurité</v>
      </c>
      <c r="L12" s="61" t="s">
        <v>483</v>
      </c>
    </row>
    <row r="13" spans="1:12" ht="14.1" customHeight="1" x14ac:dyDescent="0.25">
      <c r="A13" s="25"/>
      <c r="B13" s="197">
        <v>1</v>
      </c>
      <c r="C13" s="212" t="s">
        <v>44</v>
      </c>
      <c r="D13" s="74"/>
      <c r="E13" s="256" t="s">
        <v>45</v>
      </c>
      <c r="F13" s="256"/>
      <c r="G13" s="257"/>
      <c r="H13" s="143" t="s">
        <v>16</v>
      </c>
      <c r="I13" s="205" t="s">
        <v>37</v>
      </c>
      <c r="J13" s="144"/>
      <c r="K13" s="228" t="str">
        <f xml:space="preserve"> 'Liste Enumération'!F13</f>
        <v>Procédure adaptée ouverte; Procédure adaptée restreinte; Appel d'offres ouvert; Appel d'offres restreint; Procédure avec négociation; Marché public sans publicité ni mise en concurrence préalable; Dialogue compétitif</v>
      </c>
      <c r="L13" s="61" t="s">
        <v>46</v>
      </c>
    </row>
    <row r="14" spans="1:12" ht="14.45" customHeight="1" x14ac:dyDescent="0.25">
      <c r="A14" s="25"/>
      <c r="B14" s="197">
        <v>1</v>
      </c>
      <c r="C14" s="212" t="s">
        <v>484</v>
      </c>
      <c r="D14" s="74"/>
      <c r="E14" s="256" t="s">
        <v>485</v>
      </c>
      <c r="F14" s="256"/>
      <c r="G14" s="257"/>
      <c r="H14" s="143" t="s">
        <v>16</v>
      </c>
      <c r="I14" s="114" t="s">
        <v>37</v>
      </c>
      <c r="J14" s="259"/>
      <c r="K14" s="260" t="s">
        <v>486</v>
      </c>
      <c r="L14" s="215" t="s">
        <v>487</v>
      </c>
    </row>
    <row r="15" spans="1:12" ht="14.1" customHeight="1" x14ac:dyDescent="0.25">
      <c r="A15" s="25"/>
      <c r="B15" s="197">
        <v>1</v>
      </c>
      <c r="C15" s="212" t="s">
        <v>488</v>
      </c>
      <c r="D15" s="74"/>
      <c r="E15" s="256" t="s">
        <v>489</v>
      </c>
      <c r="F15" s="256"/>
      <c r="G15" s="257"/>
      <c r="H15" s="232" t="s">
        <v>16</v>
      </c>
      <c r="I15" s="114" t="s">
        <v>273</v>
      </c>
      <c r="J15" s="144"/>
      <c r="K15" s="144"/>
      <c r="L15" s="210" t="s">
        <v>490</v>
      </c>
    </row>
    <row r="16" spans="1:12" ht="14.1" customHeight="1" x14ac:dyDescent="0.25">
      <c r="A16" s="25"/>
      <c r="B16" s="197">
        <v>1</v>
      </c>
      <c r="C16" s="212" t="s">
        <v>491</v>
      </c>
      <c r="D16" s="74"/>
      <c r="E16" s="256" t="s">
        <v>492</v>
      </c>
      <c r="F16" s="256"/>
      <c r="G16" s="257"/>
      <c r="H16" s="232" t="s">
        <v>16</v>
      </c>
      <c r="I16" s="114" t="s">
        <v>273</v>
      </c>
      <c r="J16" s="144"/>
      <c r="K16" s="144"/>
      <c r="L16" s="210" t="s">
        <v>493</v>
      </c>
    </row>
    <row r="17" spans="1:12" ht="14.1" customHeight="1" x14ac:dyDescent="0.25">
      <c r="A17" s="25"/>
      <c r="B17" s="197">
        <v>1</v>
      </c>
      <c r="C17" s="203" t="s">
        <v>76</v>
      </c>
      <c r="D17" s="74"/>
      <c r="E17" s="256" t="s">
        <v>77</v>
      </c>
      <c r="F17" s="256"/>
      <c r="G17" s="257"/>
      <c r="H17" s="143" t="s">
        <v>43</v>
      </c>
      <c r="I17" s="114" t="s">
        <v>20</v>
      </c>
      <c r="J17" s="128">
        <v>32</v>
      </c>
      <c r="K17" s="144"/>
      <c r="L17" s="61" t="s">
        <v>78</v>
      </c>
    </row>
    <row r="18" spans="1:12" ht="14.1" customHeight="1" x14ac:dyDescent="0.25">
      <c r="A18" s="25"/>
      <c r="B18" s="197">
        <v>1</v>
      </c>
      <c r="C18" s="203" t="s">
        <v>1381</v>
      </c>
      <c r="D18" s="74"/>
      <c r="E18" s="256" t="s">
        <v>1383</v>
      </c>
      <c r="F18" s="261"/>
      <c r="G18" s="262"/>
      <c r="H18" s="143" t="s">
        <v>43</v>
      </c>
      <c r="I18" s="114" t="s">
        <v>20</v>
      </c>
      <c r="J18" s="128">
        <v>32</v>
      </c>
      <c r="K18" s="144"/>
      <c r="L18" s="85" t="s">
        <v>1382</v>
      </c>
    </row>
    <row r="19" spans="1:12" ht="14.45" customHeight="1" x14ac:dyDescent="0.25">
      <c r="A19" s="25"/>
      <c r="B19" s="197">
        <v>1</v>
      </c>
      <c r="C19" s="212" t="s">
        <v>440</v>
      </c>
      <c r="D19" s="213"/>
      <c r="E19" s="214" t="s">
        <v>441</v>
      </c>
      <c r="F19" s="87"/>
      <c r="G19" s="87"/>
      <c r="H19" s="211" t="s">
        <v>43</v>
      </c>
      <c r="I19" s="200"/>
      <c r="J19" s="200"/>
      <c r="K19" s="144"/>
      <c r="L19" s="215" t="s">
        <v>442</v>
      </c>
    </row>
    <row r="20" spans="1:12" ht="14.45" customHeight="1" x14ac:dyDescent="0.25">
      <c r="A20" s="25"/>
      <c r="B20" s="122">
        <v>1</v>
      </c>
      <c r="C20" s="216" t="s">
        <v>443</v>
      </c>
      <c r="D20" s="213"/>
      <c r="E20" s="146"/>
      <c r="F20" s="217" t="s">
        <v>444</v>
      </c>
      <c r="G20" s="218"/>
      <c r="H20" s="211" t="s">
        <v>43</v>
      </c>
      <c r="I20" s="114" t="s">
        <v>37</v>
      </c>
      <c r="J20" s="200"/>
      <c r="K20" s="263" t="str">
        <f>'Liste Enumération'!F147</f>
        <v xml:space="preserve">Solidaire
; Conjoint - Mandataire Solidaire; Conjoint - Mandataire Non solidaire; Pas de groupement; </v>
      </c>
      <c r="L20" s="196" t="s">
        <v>445</v>
      </c>
    </row>
    <row r="21" spans="1:12" ht="14.45" customHeight="1" x14ac:dyDescent="0.25">
      <c r="A21" s="25"/>
      <c r="B21" s="122">
        <v>1</v>
      </c>
      <c r="C21" s="216" t="s">
        <v>446</v>
      </c>
      <c r="D21" s="219"/>
      <c r="E21" s="220"/>
      <c r="F21" s="217" t="s">
        <v>447</v>
      </c>
      <c r="G21" s="218"/>
      <c r="H21" s="143" t="s">
        <v>43</v>
      </c>
      <c r="I21" s="114" t="s">
        <v>30</v>
      </c>
      <c r="J21" s="128">
        <v>128</v>
      </c>
      <c r="K21" s="144"/>
      <c r="L21" s="215" t="s">
        <v>448</v>
      </c>
    </row>
    <row r="22" spans="1:12" ht="14.1" customHeight="1" x14ac:dyDescent="0.25">
      <c r="A22" s="25"/>
      <c r="B22" s="197">
        <v>1</v>
      </c>
      <c r="C22" s="212" t="s">
        <v>494</v>
      </c>
      <c r="D22" s="219"/>
      <c r="E22" s="264" t="s">
        <v>495</v>
      </c>
      <c r="F22" s="149"/>
      <c r="G22" s="76"/>
      <c r="H22" s="143" t="s">
        <v>43</v>
      </c>
      <c r="I22" s="114" t="s">
        <v>41</v>
      </c>
      <c r="J22" s="195"/>
      <c r="K22" s="144"/>
      <c r="L22" s="80" t="s">
        <v>496</v>
      </c>
    </row>
    <row r="23" spans="1:12" ht="14.1" customHeight="1" x14ac:dyDescent="0.25">
      <c r="A23" s="25"/>
      <c r="B23" s="197">
        <v>1</v>
      </c>
      <c r="C23" s="212" t="s">
        <v>497</v>
      </c>
      <c r="D23" s="74"/>
      <c r="E23" s="256" t="s">
        <v>498</v>
      </c>
      <c r="F23" s="256"/>
      <c r="G23" s="257"/>
      <c r="H23" s="143" t="s">
        <v>43</v>
      </c>
      <c r="I23" s="114" t="s">
        <v>30</v>
      </c>
      <c r="J23" s="128">
        <v>256</v>
      </c>
      <c r="K23" s="144"/>
      <c r="L23" s="80" t="s">
        <v>499</v>
      </c>
    </row>
    <row r="24" spans="1:12" ht="14.1" customHeight="1" x14ac:dyDescent="0.25">
      <c r="A24" s="25"/>
      <c r="B24" s="197">
        <v>1</v>
      </c>
      <c r="C24" s="212" t="s">
        <v>502</v>
      </c>
      <c r="D24" s="265"/>
      <c r="E24" s="256" t="s">
        <v>503</v>
      </c>
      <c r="F24" s="256"/>
      <c r="G24" s="257"/>
      <c r="H24" s="143" t="s">
        <v>16</v>
      </c>
      <c r="I24" s="114" t="s">
        <v>58</v>
      </c>
      <c r="J24" s="202" t="s">
        <v>59</v>
      </c>
      <c r="K24" s="144"/>
      <c r="L24" s="80" t="s">
        <v>504</v>
      </c>
    </row>
    <row r="25" spans="1:12" ht="14.1" customHeight="1" x14ac:dyDescent="0.25">
      <c r="A25" s="25"/>
      <c r="B25" s="192" t="s">
        <v>127</v>
      </c>
      <c r="C25" s="239" t="s">
        <v>505</v>
      </c>
      <c r="D25" s="254" t="s">
        <v>1494</v>
      </c>
      <c r="E25" s="266"/>
      <c r="F25" s="266"/>
      <c r="G25" s="266"/>
      <c r="H25" s="143" t="s">
        <v>16</v>
      </c>
      <c r="I25" s="144"/>
      <c r="J25" s="144"/>
      <c r="K25" s="144"/>
      <c r="L25" s="267" t="s">
        <v>507</v>
      </c>
    </row>
    <row r="26" spans="1:12" ht="14.45" customHeight="1" x14ac:dyDescent="0.25">
      <c r="A26" s="25"/>
      <c r="B26" s="197">
        <v>1</v>
      </c>
      <c r="C26" s="203" t="s">
        <v>134</v>
      </c>
      <c r="D26" s="74"/>
      <c r="E26" s="75" t="s">
        <v>135</v>
      </c>
      <c r="F26" s="76"/>
      <c r="G26" s="76"/>
      <c r="H26" s="143" t="s">
        <v>16</v>
      </c>
      <c r="I26" s="114" t="s">
        <v>20</v>
      </c>
      <c r="J26" s="128">
        <v>18</v>
      </c>
      <c r="K26" s="144"/>
      <c r="L26" s="267" t="s">
        <v>136</v>
      </c>
    </row>
    <row r="27" spans="1:12" ht="14.1" customHeight="1" x14ac:dyDescent="0.25">
      <c r="A27" s="25"/>
      <c r="B27" s="197">
        <v>1</v>
      </c>
      <c r="C27" s="203" t="s">
        <v>137</v>
      </c>
      <c r="D27" s="74"/>
      <c r="E27" s="75" t="s">
        <v>138</v>
      </c>
      <c r="F27" s="76"/>
      <c r="G27" s="76"/>
      <c r="H27" s="143" t="s">
        <v>16</v>
      </c>
      <c r="I27" s="114" t="s">
        <v>30</v>
      </c>
      <c r="J27" s="205">
        <v>256</v>
      </c>
      <c r="K27" s="144"/>
      <c r="L27" s="267" t="s">
        <v>508</v>
      </c>
    </row>
    <row r="28" spans="1:12" ht="14.45" customHeight="1" x14ac:dyDescent="0.25">
      <c r="A28" s="25"/>
      <c r="B28" s="197">
        <v>1</v>
      </c>
      <c r="C28" s="203" t="s">
        <v>509</v>
      </c>
      <c r="D28" s="219"/>
      <c r="E28" s="75" t="s">
        <v>510</v>
      </c>
      <c r="F28" s="76"/>
      <c r="G28" s="206"/>
      <c r="H28" s="127" t="s">
        <v>43</v>
      </c>
      <c r="I28" s="114" t="s">
        <v>30</v>
      </c>
      <c r="J28" s="128">
        <v>256</v>
      </c>
      <c r="K28" s="144"/>
      <c r="L28" s="267" t="s">
        <v>511</v>
      </c>
    </row>
    <row r="29" spans="1:12" ht="14.45" customHeight="1" x14ac:dyDescent="0.25">
      <c r="A29" s="25"/>
      <c r="B29" s="197">
        <v>1</v>
      </c>
      <c r="C29" s="203" t="s">
        <v>140</v>
      </c>
      <c r="D29" s="74"/>
      <c r="E29" s="75" t="s">
        <v>141</v>
      </c>
      <c r="F29" s="76"/>
      <c r="G29" s="206"/>
      <c r="H29" s="143" t="s">
        <v>16</v>
      </c>
      <c r="I29" s="114" t="s">
        <v>37</v>
      </c>
      <c r="J29" s="144"/>
      <c r="K29" s="228" t="str">
        <f>'Liste Enumération'!F66</f>
        <v>Acheteur unique; Coordonnateur groupement; Membre groupement; Centrale Achat; Mandataire intermédiaire; Comptable assignataire</v>
      </c>
      <c r="L29" s="267" t="s">
        <v>142</v>
      </c>
    </row>
    <row r="30" spans="1:12" ht="14.45" customHeight="1" x14ac:dyDescent="0.25">
      <c r="A30" s="25"/>
      <c r="B30" s="197" t="s">
        <v>127</v>
      </c>
      <c r="C30" s="203" t="s">
        <v>512</v>
      </c>
      <c r="D30" s="268"/>
      <c r="E30" s="86" t="s">
        <v>513</v>
      </c>
      <c r="F30" s="262"/>
      <c r="G30" s="269"/>
      <c r="H30" s="143" t="s">
        <v>16</v>
      </c>
      <c r="I30" s="200"/>
      <c r="J30" s="200"/>
      <c r="K30" s="144"/>
      <c r="L30" s="267" t="s">
        <v>514</v>
      </c>
    </row>
    <row r="31" spans="1:12" ht="14.45" customHeight="1" x14ac:dyDescent="0.25">
      <c r="A31" s="25"/>
      <c r="B31" s="122">
        <v>1</v>
      </c>
      <c r="C31" s="123" t="s">
        <v>515</v>
      </c>
      <c r="D31" s="213"/>
      <c r="E31" s="146"/>
      <c r="F31" s="270" t="s">
        <v>516</v>
      </c>
      <c r="G31" s="126"/>
      <c r="H31" s="143" t="s">
        <v>43</v>
      </c>
      <c r="I31" s="114" t="s">
        <v>30</v>
      </c>
      <c r="J31" s="128">
        <v>256</v>
      </c>
      <c r="K31" s="144"/>
      <c r="L31" s="267" t="s">
        <v>517</v>
      </c>
    </row>
    <row r="32" spans="1:12" ht="14.45" customHeight="1" x14ac:dyDescent="0.25">
      <c r="A32" s="25"/>
      <c r="B32" s="122">
        <v>1</v>
      </c>
      <c r="C32" s="123" t="s">
        <v>518</v>
      </c>
      <c r="D32" s="213"/>
      <c r="E32" s="271"/>
      <c r="F32" s="270" t="s">
        <v>519</v>
      </c>
      <c r="G32" s="126"/>
      <c r="H32" s="143" t="s">
        <v>16</v>
      </c>
      <c r="I32" s="114" t="s">
        <v>30</v>
      </c>
      <c r="J32" s="128">
        <v>256</v>
      </c>
      <c r="K32" s="144"/>
      <c r="L32" s="267" t="s">
        <v>520</v>
      </c>
    </row>
    <row r="33" spans="1:13" ht="14.45" customHeight="1" x14ac:dyDescent="0.25">
      <c r="A33" s="25"/>
      <c r="B33" s="122">
        <v>1</v>
      </c>
      <c r="C33" s="123" t="s">
        <v>521</v>
      </c>
      <c r="D33" s="268"/>
      <c r="E33" s="271"/>
      <c r="F33" s="125" t="s">
        <v>522</v>
      </c>
      <c r="G33" s="126"/>
      <c r="H33" s="143" t="s">
        <v>43</v>
      </c>
      <c r="I33" s="114" t="s">
        <v>30</v>
      </c>
      <c r="J33" s="128">
        <v>256</v>
      </c>
      <c r="K33" s="144"/>
      <c r="L33" s="267" t="s">
        <v>523</v>
      </c>
    </row>
    <row r="34" spans="1:13" ht="14.45" customHeight="1" x14ac:dyDescent="0.25">
      <c r="A34" s="25"/>
      <c r="B34" s="122">
        <v>1</v>
      </c>
      <c r="C34" s="123" t="s">
        <v>524</v>
      </c>
      <c r="D34" s="272"/>
      <c r="E34" s="271"/>
      <c r="F34" s="125" t="s">
        <v>525</v>
      </c>
      <c r="G34" s="126"/>
      <c r="H34" s="143" t="s">
        <v>16</v>
      </c>
      <c r="I34" s="114" t="s">
        <v>37</v>
      </c>
      <c r="J34" s="144"/>
      <c r="K34" s="273" t="s">
        <v>526</v>
      </c>
      <c r="L34" s="267" t="s">
        <v>527</v>
      </c>
    </row>
    <row r="35" spans="1:13" ht="14.45" customHeight="1" x14ac:dyDescent="0.25">
      <c r="A35" s="25"/>
      <c r="B35" s="122">
        <v>1</v>
      </c>
      <c r="C35" s="123" t="s">
        <v>528</v>
      </c>
      <c r="D35" s="268"/>
      <c r="E35" s="154"/>
      <c r="F35" s="125" t="s">
        <v>529</v>
      </c>
      <c r="G35" s="126"/>
      <c r="H35" s="143" t="s">
        <v>43</v>
      </c>
      <c r="I35" s="114" t="s">
        <v>37</v>
      </c>
      <c r="J35" s="200"/>
      <c r="K35" s="274" t="s">
        <v>530</v>
      </c>
      <c r="L35" s="267" t="s">
        <v>531</v>
      </c>
    </row>
    <row r="36" spans="1:13" ht="14.45" customHeight="1" x14ac:dyDescent="0.25">
      <c r="A36" s="25"/>
      <c r="B36" s="197" t="s">
        <v>127</v>
      </c>
      <c r="C36" s="203" t="s">
        <v>532</v>
      </c>
      <c r="D36" s="74"/>
      <c r="E36" s="86" t="s">
        <v>533</v>
      </c>
      <c r="F36" s="87"/>
      <c r="G36" s="87"/>
      <c r="H36" s="143" t="s">
        <v>43</v>
      </c>
      <c r="I36" s="200"/>
      <c r="J36" s="200"/>
      <c r="K36" s="144"/>
      <c r="L36" s="267" t="s">
        <v>145</v>
      </c>
    </row>
    <row r="37" spans="1:13" ht="14.45" customHeight="1" x14ac:dyDescent="0.25">
      <c r="A37" s="25"/>
      <c r="B37" s="122">
        <v>1</v>
      </c>
      <c r="C37" s="225" t="s">
        <v>146</v>
      </c>
      <c r="D37" s="213"/>
      <c r="E37" s="151"/>
      <c r="F37" s="125" t="s">
        <v>147</v>
      </c>
      <c r="G37" s="126"/>
      <c r="H37" s="143" t="s">
        <v>43</v>
      </c>
      <c r="I37" s="114" t="s">
        <v>37</v>
      </c>
      <c r="J37" s="200"/>
      <c r="K37" s="228" t="str">
        <f>'Liste Enumération'!F174</f>
        <v>Contact principal; Contact secondaire</v>
      </c>
      <c r="L37" s="267" t="s">
        <v>148</v>
      </c>
    </row>
    <row r="38" spans="1:13" ht="14.45" customHeight="1" x14ac:dyDescent="0.25">
      <c r="A38" s="25"/>
      <c r="B38" s="122">
        <v>1</v>
      </c>
      <c r="C38" s="123" t="s">
        <v>1501</v>
      </c>
      <c r="D38" s="109"/>
      <c r="E38" s="146"/>
      <c r="F38" s="125" t="s">
        <v>501</v>
      </c>
      <c r="G38" s="126"/>
      <c r="H38" s="113" t="s">
        <v>43</v>
      </c>
      <c r="I38" s="114" t="s">
        <v>30</v>
      </c>
      <c r="J38" s="115">
        <v>100</v>
      </c>
      <c r="K38" s="116"/>
      <c r="L38" s="117" t="s">
        <v>1500</v>
      </c>
    </row>
    <row r="39" spans="1:13" ht="14.45" customHeight="1" x14ac:dyDescent="0.25">
      <c r="A39" s="25"/>
      <c r="B39" s="122">
        <v>1</v>
      </c>
      <c r="C39" s="123" t="s">
        <v>149</v>
      </c>
      <c r="D39" s="74"/>
      <c r="E39" s="146"/>
      <c r="F39" s="125" t="s">
        <v>150</v>
      </c>
      <c r="G39" s="126"/>
      <c r="H39" s="143" t="s">
        <v>43</v>
      </c>
      <c r="I39" s="114" t="s">
        <v>30</v>
      </c>
      <c r="J39" s="128">
        <v>256</v>
      </c>
      <c r="K39" s="144"/>
      <c r="L39" s="267" t="s">
        <v>151</v>
      </c>
    </row>
    <row r="40" spans="1:13" ht="14.45" customHeight="1" x14ac:dyDescent="0.25">
      <c r="A40" s="25"/>
      <c r="B40" s="122" t="s">
        <v>127</v>
      </c>
      <c r="C40" s="123" t="s">
        <v>152</v>
      </c>
      <c r="D40" s="74"/>
      <c r="E40" s="271"/>
      <c r="F40" s="125" t="s">
        <v>153</v>
      </c>
      <c r="G40" s="126"/>
      <c r="H40" s="232" t="s">
        <v>43</v>
      </c>
      <c r="I40" s="114" t="s">
        <v>30</v>
      </c>
      <c r="J40" s="128">
        <v>128</v>
      </c>
      <c r="K40" s="144"/>
      <c r="L40" s="267" t="s">
        <v>154</v>
      </c>
    </row>
    <row r="41" spans="1:13" ht="14.45" customHeight="1" x14ac:dyDescent="0.25">
      <c r="A41" s="25"/>
      <c r="B41" s="122" t="s">
        <v>127</v>
      </c>
      <c r="C41" s="123" t="s">
        <v>155</v>
      </c>
      <c r="D41" s="74"/>
      <c r="E41" s="271"/>
      <c r="F41" s="125" t="s">
        <v>156</v>
      </c>
      <c r="G41" s="126"/>
      <c r="H41" s="232" t="s">
        <v>43</v>
      </c>
      <c r="I41" s="114" t="s">
        <v>30</v>
      </c>
      <c r="J41" s="128">
        <v>128</v>
      </c>
      <c r="K41" s="144"/>
      <c r="L41" s="267" t="s">
        <v>157</v>
      </c>
    </row>
    <row r="42" spans="1:13" ht="14.45" customHeight="1" x14ac:dyDescent="0.25">
      <c r="A42" s="25"/>
      <c r="B42" s="122">
        <v>1</v>
      </c>
      <c r="C42" s="123" t="s">
        <v>158</v>
      </c>
      <c r="D42" s="74"/>
      <c r="E42" s="271"/>
      <c r="F42" s="125" t="s">
        <v>159</v>
      </c>
      <c r="G42" s="126"/>
      <c r="H42" s="232" t="s">
        <v>43</v>
      </c>
      <c r="I42" s="114" t="s">
        <v>30</v>
      </c>
      <c r="J42" s="128">
        <v>128</v>
      </c>
      <c r="K42" s="144"/>
      <c r="L42" s="267" t="s">
        <v>160</v>
      </c>
    </row>
    <row r="43" spans="1:13" ht="14.45" customHeight="1" x14ac:dyDescent="0.25">
      <c r="A43" s="25"/>
      <c r="B43" s="122" t="s">
        <v>127</v>
      </c>
      <c r="C43" s="123" t="s">
        <v>161</v>
      </c>
      <c r="D43" s="74"/>
      <c r="E43" s="261"/>
      <c r="F43" s="125" t="s">
        <v>162</v>
      </c>
      <c r="G43" s="126"/>
      <c r="H43" s="232" t="s">
        <v>43</v>
      </c>
      <c r="I43" s="114" t="s">
        <v>30</v>
      </c>
      <c r="J43" s="128">
        <v>128</v>
      </c>
      <c r="K43" s="144"/>
      <c r="L43" s="267" t="s">
        <v>163</v>
      </c>
    </row>
    <row r="44" spans="1:13" ht="14.45" customHeight="1" x14ac:dyDescent="0.25">
      <c r="A44" s="25"/>
      <c r="B44" s="122">
        <v>1</v>
      </c>
      <c r="C44" s="123" t="s">
        <v>164</v>
      </c>
      <c r="D44" s="74"/>
      <c r="E44" s="261"/>
      <c r="F44" s="125" t="s">
        <v>1485</v>
      </c>
      <c r="G44" s="126"/>
      <c r="H44" s="232" t="s">
        <v>43</v>
      </c>
      <c r="I44" s="114" t="s">
        <v>30</v>
      </c>
      <c r="J44" s="128">
        <v>128</v>
      </c>
      <c r="K44" s="144"/>
      <c r="L44" s="267" t="s">
        <v>166</v>
      </c>
    </row>
    <row r="45" spans="1:13" ht="14.45" customHeight="1" x14ac:dyDescent="0.25">
      <c r="A45" s="25"/>
      <c r="B45" s="122">
        <v>1</v>
      </c>
      <c r="C45" s="123" t="s">
        <v>1488</v>
      </c>
      <c r="D45" s="74"/>
      <c r="E45" s="261"/>
      <c r="F45" s="125" t="s">
        <v>1484</v>
      </c>
      <c r="G45" s="126"/>
      <c r="H45" s="127" t="s">
        <v>43</v>
      </c>
      <c r="I45" s="114" t="s">
        <v>30</v>
      </c>
      <c r="J45" s="128">
        <v>128</v>
      </c>
      <c r="K45" s="116"/>
      <c r="L45" s="117" t="s">
        <v>1487</v>
      </c>
    </row>
    <row r="46" spans="1:13" ht="14.45" customHeight="1" x14ac:dyDescent="0.25">
      <c r="A46" s="25"/>
      <c r="B46" s="122">
        <v>1</v>
      </c>
      <c r="C46" s="123" t="s">
        <v>462</v>
      </c>
      <c r="D46" s="275"/>
      <c r="E46" s="276"/>
      <c r="F46" s="125" t="s">
        <v>463</v>
      </c>
      <c r="G46" s="126"/>
      <c r="H46" s="232" t="s">
        <v>43</v>
      </c>
      <c r="I46" s="114" t="s">
        <v>30</v>
      </c>
      <c r="J46" s="128">
        <v>2048</v>
      </c>
      <c r="K46" s="144"/>
      <c r="L46" s="267" t="s">
        <v>464</v>
      </c>
    </row>
    <row r="47" spans="1:13" ht="14.45" customHeight="1" x14ac:dyDescent="0.25">
      <c r="A47" s="25"/>
      <c r="B47" s="122">
        <v>1</v>
      </c>
      <c r="C47" s="123" t="s">
        <v>534</v>
      </c>
      <c r="D47" s="275"/>
      <c r="E47" s="271"/>
      <c r="F47" s="125" t="s">
        <v>535</v>
      </c>
      <c r="G47" s="126"/>
      <c r="H47" s="232" t="s">
        <v>16</v>
      </c>
      <c r="I47" s="114" t="s">
        <v>273</v>
      </c>
      <c r="J47" s="144"/>
      <c r="K47" s="144"/>
      <c r="L47" s="267" t="s">
        <v>536</v>
      </c>
      <c r="M47" s="10"/>
    </row>
    <row r="48" spans="1:13" ht="14.45" customHeight="1" x14ac:dyDescent="0.25">
      <c r="A48" s="25"/>
      <c r="B48" s="122">
        <v>1</v>
      </c>
      <c r="C48" s="123" t="s">
        <v>537</v>
      </c>
      <c r="D48" s="275"/>
      <c r="E48" s="271"/>
      <c r="F48" s="125" t="s">
        <v>538</v>
      </c>
      <c r="G48" s="126"/>
      <c r="H48" s="232" t="s">
        <v>16</v>
      </c>
      <c r="I48" s="114" t="s">
        <v>273</v>
      </c>
      <c r="J48" s="144"/>
      <c r="K48" s="144"/>
      <c r="L48" s="267" t="s">
        <v>539</v>
      </c>
      <c r="M48" s="10"/>
    </row>
    <row r="49" spans="1:13" ht="14.45" customHeight="1" x14ac:dyDescent="0.25">
      <c r="A49" s="25"/>
      <c r="B49" s="122">
        <v>1</v>
      </c>
      <c r="C49" s="123" t="s">
        <v>540</v>
      </c>
      <c r="D49" s="277"/>
      <c r="E49" s="261"/>
      <c r="F49" s="125" t="s">
        <v>541</v>
      </c>
      <c r="G49" s="126"/>
      <c r="H49" s="232" t="s">
        <v>16</v>
      </c>
      <c r="I49" s="114" t="s">
        <v>273</v>
      </c>
      <c r="J49" s="144"/>
      <c r="K49" s="144"/>
      <c r="L49" s="267" t="s">
        <v>542</v>
      </c>
      <c r="M49" s="10"/>
    </row>
    <row r="50" spans="1:13" ht="14.45" customHeight="1" x14ac:dyDescent="0.25">
      <c r="A50" s="25"/>
      <c r="B50" s="122">
        <v>1</v>
      </c>
      <c r="C50" s="123" t="s">
        <v>543</v>
      </c>
      <c r="D50" s="277"/>
      <c r="E50" s="261"/>
      <c r="F50" s="125" t="s">
        <v>544</v>
      </c>
      <c r="G50" s="126"/>
      <c r="H50" s="232" t="s">
        <v>16</v>
      </c>
      <c r="I50" s="114" t="s">
        <v>273</v>
      </c>
      <c r="J50" s="144"/>
      <c r="K50" s="144"/>
      <c r="L50" s="267" t="s">
        <v>545</v>
      </c>
      <c r="M50" s="10"/>
    </row>
    <row r="51" spans="1:13" ht="14.45" customHeight="1" x14ac:dyDescent="0.25">
      <c r="A51" s="25"/>
      <c r="B51" s="122">
        <v>1</v>
      </c>
      <c r="C51" s="123" t="s">
        <v>546</v>
      </c>
      <c r="D51" s="277"/>
      <c r="E51" s="276"/>
      <c r="F51" s="125" t="s">
        <v>547</v>
      </c>
      <c r="G51" s="126"/>
      <c r="H51" s="232" t="s">
        <v>16</v>
      </c>
      <c r="I51" s="114" t="s">
        <v>273</v>
      </c>
      <c r="J51" s="144"/>
      <c r="K51" s="144"/>
      <c r="L51" s="267" t="s">
        <v>548</v>
      </c>
      <c r="M51" s="10"/>
    </row>
    <row r="52" spans="1:13" ht="14.45" customHeight="1" x14ac:dyDescent="0.25">
      <c r="A52" s="25"/>
      <c r="B52" s="122">
        <v>1</v>
      </c>
      <c r="C52" s="123" t="s">
        <v>500</v>
      </c>
      <c r="D52" s="268"/>
      <c r="E52" s="154"/>
      <c r="F52" s="125" t="s">
        <v>549</v>
      </c>
      <c r="G52" s="126"/>
      <c r="H52" s="143" t="s">
        <v>16</v>
      </c>
      <c r="I52" s="114" t="s">
        <v>273</v>
      </c>
      <c r="J52" s="200"/>
      <c r="K52" s="144"/>
      <c r="L52" s="267" t="s">
        <v>550</v>
      </c>
    </row>
    <row r="53" spans="1:13" ht="14.45" customHeight="1" x14ac:dyDescent="0.25">
      <c r="A53" s="25" t="s">
        <v>296</v>
      </c>
      <c r="B53" s="197" t="s">
        <v>127</v>
      </c>
      <c r="C53" s="203" t="s">
        <v>346</v>
      </c>
      <c r="D53" s="74"/>
      <c r="E53" s="75" t="s">
        <v>347</v>
      </c>
      <c r="F53" s="76"/>
      <c r="G53" s="76"/>
      <c r="H53" s="232" t="s">
        <v>16</v>
      </c>
      <c r="I53" s="128" t="s">
        <v>20</v>
      </c>
      <c r="J53" s="240">
        <v>50</v>
      </c>
      <c r="K53" s="144"/>
      <c r="L53" s="267" t="s">
        <v>551</v>
      </c>
    </row>
    <row r="54" spans="1:13" ht="14.45" customHeight="1" x14ac:dyDescent="0.25">
      <c r="A54" s="25"/>
      <c r="B54" s="192" t="s">
        <v>127</v>
      </c>
      <c r="C54" s="239" t="s">
        <v>552</v>
      </c>
      <c r="D54" s="254" t="s">
        <v>1495</v>
      </c>
      <c r="E54" s="266"/>
      <c r="F54" s="266"/>
      <c r="G54" s="266"/>
      <c r="H54" s="143" t="s">
        <v>16</v>
      </c>
      <c r="I54" s="144"/>
      <c r="J54" s="144"/>
      <c r="K54" s="144"/>
      <c r="L54" s="267" t="s">
        <v>554</v>
      </c>
    </row>
    <row r="55" spans="1:13" ht="14.45" customHeight="1" x14ac:dyDescent="0.25">
      <c r="A55" s="25"/>
      <c r="B55" s="197">
        <v>1</v>
      </c>
      <c r="C55" s="203" t="s">
        <v>131</v>
      </c>
      <c r="D55" s="74"/>
      <c r="E55" s="75" t="s">
        <v>132</v>
      </c>
      <c r="F55" s="76"/>
      <c r="G55" s="76"/>
      <c r="H55" s="211" t="s">
        <v>16</v>
      </c>
      <c r="I55" s="114" t="s">
        <v>37</v>
      </c>
      <c r="J55" s="200"/>
      <c r="K55" s="223" t="str">
        <f>'Liste Enumération'!F73</f>
        <v>SIRET; TVA; TAHITI; RIDET; FRWF; IREP; HORS UE; AUTRE</v>
      </c>
      <c r="L55" s="267" t="s">
        <v>133</v>
      </c>
    </row>
    <row r="56" spans="1:13" ht="14.45" customHeight="1" x14ac:dyDescent="0.25">
      <c r="A56" s="25"/>
      <c r="B56" s="197">
        <v>1</v>
      </c>
      <c r="C56" s="203" t="s">
        <v>450</v>
      </c>
      <c r="D56" s="74"/>
      <c r="E56" s="75" t="s">
        <v>135</v>
      </c>
      <c r="F56" s="76"/>
      <c r="G56" s="76"/>
      <c r="H56" s="211" t="s">
        <v>16</v>
      </c>
      <c r="I56" s="114" t="s">
        <v>20</v>
      </c>
      <c r="J56" s="128">
        <v>32</v>
      </c>
      <c r="K56" s="144"/>
      <c r="L56" s="267" t="s">
        <v>136</v>
      </c>
    </row>
    <row r="57" spans="1:13" ht="14.45" customHeight="1" x14ac:dyDescent="0.25">
      <c r="A57" s="25"/>
      <c r="B57" s="197">
        <v>1</v>
      </c>
      <c r="C57" s="203" t="s">
        <v>555</v>
      </c>
      <c r="D57" s="74"/>
      <c r="E57" s="86" t="s">
        <v>556</v>
      </c>
      <c r="F57" s="87"/>
      <c r="G57" s="87"/>
      <c r="H57" s="211" t="s">
        <v>43</v>
      </c>
      <c r="I57" s="200"/>
      <c r="J57" s="200"/>
      <c r="K57" s="144"/>
      <c r="L57" s="267" t="s">
        <v>888</v>
      </c>
      <c r="M57" s="11"/>
    </row>
    <row r="58" spans="1:13" ht="14.45" customHeight="1" x14ac:dyDescent="0.25">
      <c r="A58" s="25"/>
      <c r="B58" s="122">
        <v>1</v>
      </c>
      <c r="C58" s="123" t="s">
        <v>131</v>
      </c>
      <c r="D58" s="74"/>
      <c r="E58" s="151"/>
      <c r="F58" s="125" t="s">
        <v>132</v>
      </c>
      <c r="G58" s="126"/>
      <c r="H58" s="211" t="s">
        <v>16</v>
      </c>
      <c r="I58" s="114" t="s">
        <v>37</v>
      </c>
      <c r="J58" s="200"/>
      <c r="K58" s="223" t="str">
        <f xml:space="preserve"> 'Liste Enumération'!F73</f>
        <v>SIRET; TVA; TAHITI; RIDET; FRWF; IREP; HORS UE; AUTRE</v>
      </c>
      <c r="L58" s="267" t="s">
        <v>133</v>
      </c>
      <c r="M58" s="10"/>
    </row>
    <row r="59" spans="1:13" ht="14.45" customHeight="1" x14ac:dyDescent="0.25">
      <c r="A59" s="25"/>
      <c r="B59" s="122">
        <v>1</v>
      </c>
      <c r="C59" s="123" t="s">
        <v>450</v>
      </c>
      <c r="D59" s="74"/>
      <c r="E59" s="146"/>
      <c r="F59" s="125" t="s">
        <v>135</v>
      </c>
      <c r="G59" s="126"/>
      <c r="H59" s="211" t="s">
        <v>16</v>
      </c>
      <c r="I59" s="114" t="s">
        <v>20</v>
      </c>
      <c r="J59" s="128">
        <v>32</v>
      </c>
      <c r="K59" s="144"/>
      <c r="L59" s="117" t="s">
        <v>136</v>
      </c>
      <c r="M59" s="10"/>
    </row>
    <row r="60" spans="1:13" ht="14.45" customHeight="1" x14ac:dyDescent="0.25">
      <c r="A60" s="25"/>
      <c r="B60" s="197">
        <v>1</v>
      </c>
      <c r="C60" s="203" t="s">
        <v>452</v>
      </c>
      <c r="D60" s="74"/>
      <c r="E60" s="75" t="s">
        <v>138</v>
      </c>
      <c r="F60" s="76"/>
      <c r="G60" s="76"/>
      <c r="H60" s="211" t="s">
        <v>16</v>
      </c>
      <c r="I60" s="114" t="s">
        <v>30</v>
      </c>
      <c r="J60" s="128">
        <v>256</v>
      </c>
      <c r="K60" s="144"/>
      <c r="L60" s="117" t="s">
        <v>557</v>
      </c>
    </row>
    <row r="61" spans="1:13" ht="14.45" customHeight="1" x14ac:dyDescent="0.25">
      <c r="A61" s="25"/>
      <c r="B61" s="197">
        <v>1</v>
      </c>
      <c r="C61" s="203" t="s">
        <v>453</v>
      </c>
      <c r="D61" s="74"/>
      <c r="E61" s="75" t="s">
        <v>454</v>
      </c>
      <c r="F61" s="76"/>
      <c r="G61" s="76"/>
      <c r="H61" s="211" t="s">
        <v>43</v>
      </c>
      <c r="I61" s="114" t="s">
        <v>30</v>
      </c>
      <c r="J61" s="128">
        <v>256</v>
      </c>
      <c r="K61" s="144"/>
      <c r="L61" s="117" t="s">
        <v>455</v>
      </c>
    </row>
    <row r="62" spans="1:13" s="21" customFormat="1" ht="14.45" customHeight="1" x14ac:dyDescent="0.25">
      <c r="A62" s="278"/>
      <c r="B62" s="279">
        <v>1</v>
      </c>
      <c r="C62" s="280" t="s">
        <v>558</v>
      </c>
      <c r="D62" s="219"/>
      <c r="E62" s="86" t="s">
        <v>559</v>
      </c>
      <c r="F62" s="76"/>
      <c r="G62" s="206"/>
      <c r="H62" s="281" t="s">
        <v>43</v>
      </c>
      <c r="I62" s="114" t="s">
        <v>30</v>
      </c>
      <c r="J62" s="128">
        <v>32</v>
      </c>
      <c r="K62" s="282"/>
      <c r="L62" s="210" t="s">
        <v>560</v>
      </c>
    </row>
    <row r="63" spans="1:13" ht="14.45" customHeight="1" x14ac:dyDescent="0.25">
      <c r="A63" s="25"/>
      <c r="B63" s="197">
        <v>1</v>
      </c>
      <c r="C63" s="203" t="s">
        <v>456</v>
      </c>
      <c r="D63" s="74"/>
      <c r="E63" s="75" t="s">
        <v>141</v>
      </c>
      <c r="F63" s="76"/>
      <c r="G63" s="76"/>
      <c r="H63" s="211" t="s">
        <v>16</v>
      </c>
      <c r="I63" s="114" t="s">
        <v>37</v>
      </c>
      <c r="J63" s="200"/>
      <c r="K63" s="263" t="str">
        <f>'Liste Enumération'!F155</f>
        <v>Candidat unique; Mandataire
; Co-traitant; Sous-traitant niveau = 1; Sous-traitant niveau &gt; 1; Contributeur; Créancier</v>
      </c>
      <c r="L63" s="210" t="s">
        <v>457</v>
      </c>
    </row>
    <row r="64" spans="1:13" ht="14.45" customHeight="1" x14ac:dyDescent="0.25">
      <c r="A64" s="25"/>
      <c r="B64" s="197">
        <v>1</v>
      </c>
      <c r="C64" s="203" t="s">
        <v>1396</v>
      </c>
      <c r="D64" s="74"/>
      <c r="E64" s="86" t="s">
        <v>1395</v>
      </c>
      <c r="F64" s="87"/>
      <c r="G64" s="87"/>
      <c r="H64" s="211" t="s">
        <v>43</v>
      </c>
      <c r="I64" s="200"/>
      <c r="J64" s="200"/>
      <c r="K64" s="144"/>
      <c r="L64" s="267" t="s">
        <v>1397</v>
      </c>
    </row>
    <row r="65" spans="1:12" ht="14.45" customHeight="1" x14ac:dyDescent="0.25">
      <c r="A65" s="25"/>
      <c r="B65" s="122">
        <v>1</v>
      </c>
      <c r="C65" s="123" t="s">
        <v>131</v>
      </c>
      <c r="D65" s="74"/>
      <c r="E65" s="151"/>
      <c r="F65" s="125" t="s">
        <v>132</v>
      </c>
      <c r="G65" s="126"/>
      <c r="H65" s="211" t="s">
        <v>16</v>
      </c>
      <c r="I65" s="114" t="s">
        <v>37</v>
      </c>
      <c r="J65" s="200"/>
      <c r="K65" s="223" t="str">
        <f>'Liste Enumération'!F73</f>
        <v>SIRET; TVA; TAHITI; RIDET; FRWF; IREP; HORS UE; AUTRE</v>
      </c>
      <c r="L65" s="267" t="s">
        <v>133</v>
      </c>
    </row>
    <row r="66" spans="1:12" ht="14.45" customHeight="1" x14ac:dyDescent="0.25">
      <c r="A66" s="25"/>
      <c r="B66" s="122">
        <v>1</v>
      </c>
      <c r="C66" s="123" t="s">
        <v>450</v>
      </c>
      <c r="D66" s="74"/>
      <c r="E66" s="146"/>
      <c r="F66" s="125" t="s">
        <v>135</v>
      </c>
      <c r="G66" s="126"/>
      <c r="H66" s="211" t="s">
        <v>16</v>
      </c>
      <c r="I66" s="114" t="s">
        <v>20</v>
      </c>
      <c r="J66" s="128">
        <v>32</v>
      </c>
      <c r="K66" s="144"/>
      <c r="L66" s="117" t="s">
        <v>136</v>
      </c>
    </row>
    <row r="67" spans="1:12" ht="14.45" customHeight="1" x14ac:dyDescent="0.25">
      <c r="A67" s="25"/>
      <c r="B67" s="197" t="s">
        <v>127</v>
      </c>
      <c r="C67" s="203" t="s">
        <v>561</v>
      </c>
      <c r="D67" s="74"/>
      <c r="E67" s="86" t="s">
        <v>562</v>
      </c>
      <c r="F67" s="87"/>
      <c r="G67" s="87"/>
      <c r="H67" s="143" t="s">
        <v>16</v>
      </c>
      <c r="I67" s="200"/>
      <c r="J67" s="200"/>
      <c r="K67" s="144"/>
      <c r="L67" s="117" t="s">
        <v>563</v>
      </c>
    </row>
    <row r="68" spans="1:12" ht="14.45" customHeight="1" x14ac:dyDescent="0.25">
      <c r="A68" s="25"/>
      <c r="B68" s="122">
        <v>1</v>
      </c>
      <c r="C68" s="123" t="s">
        <v>1472</v>
      </c>
      <c r="D68" s="74"/>
      <c r="E68" s="271"/>
      <c r="F68" s="125" t="s">
        <v>1469</v>
      </c>
      <c r="G68" s="283"/>
      <c r="H68" s="143" t="s">
        <v>16</v>
      </c>
      <c r="I68" s="114" t="s">
        <v>37</v>
      </c>
      <c r="J68" s="144"/>
      <c r="K68" s="223" t="str">
        <f>'Liste Enumération'!F338</f>
        <v>Adresse de l'établissement; Adresse du siège</v>
      </c>
      <c r="L68" s="117" t="s">
        <v>1503</v>
      </c>
    </row>
    <row r="69" spans="1:12" ht="14.45" customHeight="1" x14ac:dyDescent="0.25">
      <c r="A69" s="25"/>
      <c r="B69" s="122">
        <v>1</v>
      </c>
      <c r="C69" s="123" t="s">
        <v>515</v>
      </c>
      <c r="D69" s="74"/>
      <c r="E69" s="151"/>
      <c r="F69" s="125" t="s">
        <v>516</v>
      </c>
      <c r="G69" s="126"/>
      <c r="H69" s="143" t="s">
        <v>43</v>
      </c>
      <c r="I69" s="114" t="s">
        <v>30</v>
      </c>
      <c r="J69" s="128">
        <v>256</v>
      </c>
      <c r="K69" s="144"/>
      <c r="L69" s="117" t="s">
        <v>517</v>
      </c>
    </row>
    <row r="70" spans="1:12" ht="14.45" customHeight="1" x14ac:dyDescent="0.25">
      <c r="A70" s="25"/>
      <c r="B70" s="122">
        <v>1</v>
      </c>
      <c r="C70" s="123" t="s">
        <v>518</v>
      </c>
      <c r="D70" s="74"/>
      <c r="E70" s="146"/>
      <c r="F70" s="125" t="s">
        <v>519</v>
      </c>
      <c r="G70" s="126"/>
      <c r="H70" s="143" t="s">
        <v>16</v>
      </c>
      <c r="I70" s="114" t="s">
        <v>30</v>
      </c>
      <c r="J70" s="128">
        <v>256</v>
      </c>
      <c r="K70" s="144"/>
      <c r="L70" s="117" t="s">
        <v>520</v>
      </c>
    </row>
    <row r="71" spans="1:12" ht="14.45" customHeight="1" x14ac:dyDescent="0.25">
      <c r="A71" s="25"/>
      <c r="B71" s="122">
        <v>1</v>
      </c>
      <c r="C71" s="123" t="s">
        <v>521</v>
      </c>
      <c r="D71" s="74"/>
      <c r="E71" s="151"/>
      <c r="F71" s="125" t="s">
        <v>522</v>
      </c>
      <c r="G71" s="126"/>
      <c r="H71" s="143" t="s">
        <v>43</v>
      </c>
      <c r="I71" s="114" t="s">
        <v>30</v>
      </c>
      <c r="J71" s="128">
        <v>256</v>
      </c>
      <c r="K71" s="144"/>
      <c r="L71" s="117" t="s">
        <v>523</v>
      </c>
    </row>
    <row r="72" spans="1:12" ht="14.45" customHeight="1" x14ac:dyDescent="0.25">
      <c r="A72" s="25"/>
      <c r="B72" s="122">
        <v>1</v>
      </c>
      <c r="C72" s="123" t="s">
        <v>524</v>
      </c>
      <c r="D72" s="74"/>
      <c r="E72" s="146"/>
      <c r="F72" s="125" t="s">
        <v>525</v>
      </c>
      <c r="G72" s="126"/>
      <c r="H72" s="143" t="s">
        <v>16</v>
      </c>
      <c r="I72" s="114" t="s">
        <v>37</v>
      </c>
      <c r="J72" s="144"/>
      <c r="K72" s="273" t="s">
        <v>526</v>
      </c>
      <c r="L72" s="117" t="s">
        <v>527</v>
      </c>
    </row>
    <row r="73" spans="1:12" ht="14.45" customHeight="1" x14ac:dyDescent="0.25">
      <c r="A73" s="25"/>
      <c r="B73" s="122">
        <v>1</v>
      </c>
      <c r="C73" s="123" t="s">
        <v>528</v>
      </c>
      <c r="D73" s="74"/>
      <c r="E73" s="151"/>
      <c r="F73" s="125" t="s">
        <v>529</v>
      </c>
      <c r="G73" s="126"/>
      <c r="H73" s="143" t="s">
        <v>43</v>
      </c>
      <c r="I73" s="114" t="s">
        <v>37</v>
      </c>
      <c r="J73" s="200"/>
      <c r="K73" s="284" t="s">
        <v>530</v>
      </c>
      <c r="L73" s="117" t="s">
        <v>531</v>
      </c>
    </row>
    <row r="74" spans="1:12" ht="14.45" customHeight="1" x14ac:dyDescent="0.25">
      <c r="A74" s="25"/>
      <c r="B74" s="197" t="s">
        <v>127</v>
      </c>
      <c r="C74" s="203" t="s">
        <v>564</v>
      </c>
      <c r="D74" s="74"/>
      <c r="E74" s="86" t="s">
        <v>565</v>
      </c>
      <c r="F74" s="87"/>
      <c r="G74" s="87"/>
      <c r="H74" s="143" t="s">
        <v>16</v>
      </c>
      <c r="I74" s="200"/>
      <c r="J74" s="200"/>
      <c r="K74" s="144"/>
      <c r="L74" s="117" t="s">
        <v>566</v>
      </c>
    </row>
    <row r="75" spans="1:12" ht="14.45" customHeight="1" x14ac:dyDescent="0.25">
      <c r="A75" s="25"/>
      <c r="B75" s="122">
        <v>1</v>
      </c>
      <c r="C75" s="123" t="s">
        <v>146</v>
      </c>
      <c r="D75" s="74"/>
      <c r="E75" s="151"/>
      <c r="F75" s="125" t="s">
        <v>147</v>
      </c>
      <c r="G75" s="126"/>
      <c r="H75" s="143" t="s">
        <v>43</v>
      </c>
      <c r="I75" s="114" t="s">
        <v>37</v>
      </c>
      <c r="J75" s="200"/>
      <c r="K75" s="228" t="str">
        <f>'Liste Enumération'!F174</f>
        <v>Contact principal; Contact secondaire</v>
      </c>
      <c r="L75" s="117" t="s">
        <v>148</v>
      </c>
    </row>
    <row r="76" spans="1:12" ht="14.45" customHeight="1" x14ac:dyDescent="0.25">
      <c r="A76" s="25"/>
      <c r="B76" s="122">
        <v>1</v>
      </c>
      <c r="C76" s="123" t="s">
        <v>149</v>
      </c>
      <c r="D76" s="74"/>
      <c r="E76" s="146"/>
      <c r="F76" s="125" t="s">
        <v>150</v>
      </c>
      <c r="G76" s="126"/>
      <c r="H76" s="143" t="s">
        <v>43</v>
      </c>
      <c r="I76" s="114" t="s">
        <v>30</v>
      </c>
      <c r="J76" s="128">
        <v>256</v>
      </c>
      <c r="K76" s="144"/>
      <c r="L76" s="117" t="s">
        <v>151</v>
      </c>
    </row>
    <row r="77" spans="1:12" ht="14.45" customHeight="1" x14ac:dyDescent="0.25">
      <c r="A77" s="25"/>
      <c r="B77" s="122" t="s">
        <v>127</v>
      </c>
      <c r="C77" s="123" t="s">
        <v>152</v>
      </c>
      <c r="D77" s="74"/>
      <c r="E77" s="151"/>
      <c r="F77" s="125" t="s">
        <v>153</v>
      </c>
      <c r="G77" s="126"/>
      <c r="H77" s="232" t="s">
        <v>43</v>
      </c>
      <c r="I77" s="114" t="s">
        <v>30</v>
      </c>
      <c r="J77" s="128">
        <v>128</v>
      </c>
      <c r="K77" s="144"/>
      <c r="L77" s="117" t="s">
        <v>154</v>
      </c>
    </row>
    <row r="78" spans="1:12" ht="14.45" customHeight="1" x14ac:dyDescent="0.25">
      <c r="A78" s="25"/>
      <c r="B78" s="122" t="s">
        <v>127</v>
      </c>
      <c r="C78" s="123" t="s">
        <v>155</v>
      </c>
      <c r="D78" s="74"/>
      <c r="E78" s="146"/>
      <c r="F78" s="125" t="s">
        <v>156</v>
      </c>
      <c r="G78" s="126"/>
      <c r="H78" s="232" t="s">
        <v>43</v>
      </c>
      <c r="I78" s="114" t="s">
        <v>30</v>
      </c>
      <c r="J78" s="128">
        <v>128</v>
      </c>
      <c r="K78" s="144"/>
      <c r="L78" s="117" t="s">
        <v>157</v>
      </c>
    </row>
    <row r="79" spans="1:12" ht="14.45" customHeight="1" x14ac:dyDescent="0.25">
      <c r="A79" s="25"/>
      <c r="B79" s="122">
        <v>1</v>
      </c>
      <c r="C79" s="123" t="s">
        <v>158</v>
      </c>
      <c r="D79" s="74"/>
      <c r="E79" s="151"/>
      <c r="F79" s="125" t="s">
        <v>159</v>
      </c>
      <c r="G79" s="126"/>
      <c r="H79" s="232" t="s">
        <v>43</v>
      </c>
      <c r="I79" s="114" t="s">
        <v>30</v>
      </c>
      <c r="J79" s="128">
        <v>128</v>
      </c>
      <c r="K79" s="144"/>
      <c r="L79" s="117" t="s">
        <v>160</v>
      </c>
    </row>
    <row r="80" spans="1:12" ht="14.45" customHeight="1" x14ac:dyDescent="0.25">
      <c r="A80" s="25"/>
      <c r="B80" s="122">
        <v>1</v>
      </c>
      <c r="C80" s="123" t="s">
        <v>161</v>
      </c>
      <c r="D80" s="74"/>
      <c r="E80" s="146"/>
      <c r="F80" s="125" t="s">
        <v>162</v>
      </c>
      <c r="G80" s="126"/>
      <c r="H80" s="232" t="s">
        <v>43</v>
      </c>
      <c r="I80" s="114" t="s">
        <v>30</v>
      </c>
      <c r="J80" s="128">
        <v>128</v>
      </c>
      <c r="K80" s="144"/>
      <c r="L80" s="117" t="s">
        <v>163</v>
      </c>
    </row>
    <row r="81" spans="1:13" ht="14.45" customHeight="1" x14ac:dyDescent="0.25">
      <c r="A81" s="25"/>
      <c r="B81" s="122">
        <v>1</v>
      </c>
      <c r="C81" s="123" t="s">
        <v>164</v>
      </c>
      <c r="D81" s="74"/>
      <c r="E81" s="151"/>
      <c r="F81" s="125" t="s">
        <v>1485</v>
      </c>
      <c r="G81" s="126"/>
      <c r="H81" s="232" t="s">
        <v>43</v>
      </c>
      <c r="I81" s="114" t="s">
        <v>30</v>
      </c>
      <c r="J81" s="128">
        <v>128</v>
      </c>
      <c r="K81" s="144"/>
      <c r="L81" s="117" t="s">
        <v>166</v>
      </c>
    </row>
    <row r="82" spans="1:13" ht="14.45" customHeight="1" x14ac:dyDescent="0.25">
      <c r="A82" s="25"/>
      <c r="B82" s="122">
        <v>1</v>
      </c>
      <c r="C82" s="123" t="s">
        <v>1488</v>
      </c>
      <c r="D82" s="74"/>
      <c r="E82" s="261"/>
      <c r="F82" s="125" t="s">
        <v>1484</v>
      </c>
      <c r="G82" s="126"/>
      <c r="H82" s="127" t="s">
        <v>43</v>
      </c>
      <c r="I82" s="114" t="s">
        <v>30</v>
      </c>
      <c r="J82" s="128">
        <v>128</v>
      </c>
      <c r="K82" s="116"/>
      <c r="L82" s="117" t="s">
        <v>1487</v>
      </c>
    </row>
    <row r="83" spans="1:13" ht="14.45" customHeight="1" x14ac:dyDescent="0.25">
      <c r="A83" s="25"/>
      <c r="B83" s="122">
        <v>1</v>
      </c>
      <c r="C83" s="123" t="s">
        <v>462</v>
      </c>
      <c r="D83" s="74"/>
      <c r="E83" s="146"/>
      <c r="F83" s="125" t="s">
        <v>463</v>
      </c>
      <c r="G83" s="126"/>
      <c r="H83" s="232" t="s">
        <v>43</v>
      </c>
      <c r="I83" s="114" t="s">
        <v>30</v>
      </c>
      <c r="J83" s="128">
        <v>2048</v>
      </c>
      <c r="K83" s="144"/>
      <c r="L83" s="117" t="s">
        <v>464</v>
      </c>
    </row>
    <row r="84" spans="1:13" ht="14.45" customHeight="1" x14ac:dyDescent="0.25">
      <c r="A84" s="25"/>
      <c r="B84" s="122">
        <v>1</v>
      </c>
      <c r="C84" s="123" t="s">
        <v>567</v>
      </c>
      <c r="D84" s="74"/>
      <c r="E84" s="151"/>
      <c r="F84" s="125" t="s">
        <v>568</v>
      </c>
      <c r="G84" s="126"/>
      <c r="H84" s="232" t="s">
        <v>16</v>
      </c>
      <c r="I84" s="114" t="s">
        <v>273</v>
      </c>
      <c r="J84" s="144"/>
      <c r="K84" s="144"/>
      <c r="L84" s="117" t="s">
        <v>569</v>
      </c>
      <c r="M84" s="10"/>
    </row>
    <row r="85" spans="1:13" ht="14.45" customHeight="1" x14ac:dyDescent="0.25">
      <c r="A85" s="25"/>
      <c r="B85" s="122">
        <v>1</v>
      </c>
      <c r="C85" s="123" t="s">
        <v>570</v>
      </c>
      <c r="D85" s="74"/>
      <c r="E85" s="146"/>
      <c r="F85" s="125" t="s">
        <v>538</v>
      </c>
      <c r="G85" s="126"/>
      <c r="H85" s="232" t="s">
        <v>16</v>
      </c>
      <c r="I85" s="114" t="s">
        <v>273</v>
      </c>
      <c r="J85" s="144"/>
      <c r="K85" s="144"/>
      <c r="L85" s="117" t="s">
        <v>571</v>
      </c>
      <c r="M85" s="10"/>
    </row>
    <row r="86" spans="1:13" ht="14.45" customHeight="1" x14ac:dyDescent="0.25">
      <c r="A86" s="25"/>
      <c r="B86" s="122">
        <v>1</v>
      </c>
      <c r="C86" s="123" t="s">
        <v>572</v>
      </c>
      <c r="D86" s="74"/>
      <c r="E86" s="151"/>
      <c r="F86" s="125" t="s">
        <v>573</v>
      </c>
      <c r="G86" s="126"/>
      <c r="H86" s="232" t="s">
        <v>16</v>
      </c>
      <c r="I86" s="114" t="s">
        <v>273</v>
      </c>
      <c r="J86" s="144"/>
      <c r="K86" s="144"/>
      <c r="L86" s="117" t="s">
        <v>574</v>
      </c>
      <c r="M86" s="10"/>
    </row>
    <row r="87" spans="1:13" ht="14.45" customHeight="1" x14ac:dyDescent="0.25">
      <c r="A87" s="25"/>
      <c r="B87" s="122">
        <v>1</v>
      </c>
      <c r="C87" s="123" t="s">
        <v>575</v>
      </c>
      <c r="D87" s="74"/>
      <c r="E87" s="146"/>
      <c r="F87" s="125" t="s">
        <v>544</v>
      </c>
      <c r="G87" s="126"/>
      <c r="H87" s="232" t="s">
        <v>16</v>
      </c>
      <c r="I87" s="114" t="s">
        <v>273</v>
      </c>
      <c r="J87" s="144"/>
      <c r="K87" s="144"/>
      <c r="L87" s="117" t="s">
        <v>576</v>
      </c>
      <c r="M87" s="10"/>
    </row>
    <row r="88" spans="1:13" ht="14.45" customHeight="1" x14ac:dyDescent="0.25">
      <c r="A88" s="25"/>
      <c r="B88" s="122">
        <v>1</v>
      </c>
      <c r="C88" s="123" t="s">
        <v>577</v>
      </c>
      <c r="D88" s="74"/>
      <c r="E88" s="151"/>
      <c r="F88" s="125" t="s">
        <v>547</v>
      </c>
      <c r="G88" s="126"/>
      <c r="H88" s="232" t="s">
        <v>16</v>
      </c>
      <c r="I88" s="114" t="s">
        <v>273</v>
      </c>
      <c r="J88" s="144"/>
      <c r="K88" s="144"/>
      <c r="L88" s="117" t="s">
        <v>578</v>
      </c>
      <c r="M88" s="10"/>
    </row>
    <row r="89" spans="1:13" ht="14.45" customHeight="1" x14ac:dyDescent="0.25">
      <c r="A89" s="25"/>
      <c r="B89" s="122">
        <v>1</v>
      </c>
      <c r="C89" s="123" t="s">
        <v>579</v>
      </c>
      <c r="D89" s="74"/>
      <c r="E89" s="151"/>
      <c r="F89" s="125" t="s">
        <v>549</v>
      </c>
      <c r="G89" s="126"/>
      <c r="H89" s="232" t="s">
        <v>16</v>
      </c>
      <c r="I89" s="114" t="s">
        <v>273</v>
      </c>
      <c r="J89" s="144"/>
      <c r="K89" s="144"/>
      <c r="L89" s="117" t="s">
        <v>580</v>
      </c>
      <c r="M89" s="10"/>
    </row>
    <row r="90" spans="1:13" ht="14.45" customHeight="1" x14ac:dyDescent="0.25">
      <c r="A90" s="25"/>
      <c r="B90" s="197" t="s">
        <v>127</v>
      </c>
      <c r="C90" s="203" t="s">
        <v>581</v>
      </c>
      <c r="D90" s="74"/>
      <c r="E90" s="86" t="s">
        <v>582</v>
      </c>
      <c r="F90" s="87"/>
      <c r="G90" s="87"/>
      <c r="H90" s="143" t="s">
        <v>16</v>
      </c>
      <c r="I90" s="144"/>
      <c r="J90" s="144"/>
      <c r="K90" s="144"/>
      <c r="L90" s="215" t="s">
        <v>583</v>
      </c>
    </row>
    <row r="91" spans="1:13" ht="14.45" customHeight="1" x14ac:dyDescent="0.25">
      <c r="A91" s="25"/>
      <c r="B91" s="122">
        <v>1</v>
      </c>
      <c r="C91" s="123" t="s">
        <v>584</v>
      </c>
      <c r="D91" s="74"/>
      <c r="E91" s="151"/>
      <c r="F91" s="125" t="s">
        <v>585</v>
      </c>
      <c r="G91" s="126"/>
      <c r="H91" s="285" t="s">
        <v>43</v>
      </c>
      <c r="I91" s="114" t="s">
        <v>74</v>
      </c>
      <c r="J91" s="128">
        <v>12</v>
      </c>
      <c r="K91" s="144"/>
      <c r="L91" s="215" t="s">
        <v>586</v>
      </c>
    </row>
    <row r="92" spans="1:13" ht="14.45" customHeight="1" x14ac:dyDescent="0.25">
      <c r="A92" s="25"/>
      <c r="B92" s="122">
        <v>1</v>
      </c>
      <c r="C92" s="123" t="s">
        <v>587</v>
      </c>
      <c r="D92" s="74"/>
      <c r="E92" s="146"/>
      <c r="F92" s="125" t="s">
        <v>588</v>
      </c>
      <c r="G92" s="126"/>
      <c r="H92" s="285" t="s">
        <v>43</v>
      </c>
      <c r="I92" s="114" t="s">
        <v>58</v>
      </c>
      <c r="J92" s="202" t="s">
        <v>59</v>
      </c>
      <c r="K92" s="144"/>
      <c r="L92" s="215" t="s">
        <v>589</v>
      </c>
    </row>
    <row r="93" spans="1:13" ht="14.45" customHeight="1" x14ac:dyDescent="0.25">
      <c r="A93" s="25"/>
      <c r="B93" s="122">
        <v>1</v>
      </c>
      <c r="C93" s="123" t="s">
        <v>590</v>
      </c>
      <c r="D93" s="74"/>
      <c r="E93" s="151"/>
      <c r="F93" s="125" t="s">
        <v>1466</v>
      </c>
      <c r="G93" s="126"/>
      <c r="H93" s="285" t="s">
        <v>16</v>
      </c>
      <c r="I93" s="114" t="s">
        <v>273</v>
      </c>
      <c r="J93" s="144"/>
      <c r="K93" s="144"/>
      <c r="L93" s="210" t="s">
        <v>592</v>
      </c>
      <c r="M93" s="10"/>
    </row>
    <row r="94" spans="1:13" ht="14.45" customHeight="1" x14ac:dyDescent="0.25">
      <c r="A94" s="25"/>
      <c r="B94" s="122">
        <v>1</v>
      </c>
      <c r="C94" s="123" t="s">
        <v>593</v>
      </c>
      <c r="D94" s="74"/>
      <c r="E94" s="151"/>
      <c r="F94" s="125" t="s">
        <v>594</v>
      </c>
      <c r="G94" s="126"/>
      <c r="H94" s="285" t="s">
        <v>16</v>
      </c>
      <c r="I94" s="114" t="s">
        <v>20</v>
      </c>
      <c r="J94" s="128">
        <v>32</v>
      </c>
      <c r="K94" s="144"/>
      <c r="L94" s="210" t="s">
        <v>595</v>
      </c>
      <c r="M94" s="10"/>
    </row>
    <row r="95" spans="1:13" ht="14.45" customHeight="1" x14ac:dyDescent="0.25">
      <c r="A95" s="25" t="s">
        <v>296</v>
      </c>
      <c r="B95" s="197" t="s">
        <v>127</v>
      </c>
      <c r="C95" s="203" t="s">
        <v>346</v>
      </c>
      <c r="D95" s="74"/>
      <c r="E95" s="75" t="s">
        <v>347</v>
      </c>
      <c r="F95" s="76"/>
      <c r="G95" s="76"/>
      <c r="H95" s="232" t="s">
        <v>16</v>
      </c>
      <c r="I95" s="128" t="s">
        <v>20</v>
      </c>
      <c r="J95" s="240">
        <v>50</v>
      </c>
      <c r="K95" s="144"/>
      <c r="L95" s="210" t="s">
        <v>596</v>
      </c>
      <c r="M95" s="10"/>
    </row>
    <row r="96" spans="1:13" ht="14.1" customHeight="1" x14ac:dyDescent="0.25">
      <c r="A96" s="25"/>
      <c r="B96" s="192">
        <v>1</v>
      </c>
      <c r="C96" s="239" t="s">
        <v>597</v>
      </c>
      <c r="D96" s="286" t="s">
        <v>598</v>
      </c>
      <c r="E96" s="255"/>
      <c r="F96" s="255"/>
      <c r="G96" s="255"/>
      <c r="H96" s="232" t="s">
        <v>16</v>
      </c>
      <c r="I96" s="195"/>
      <c r="J96" s="195"/>
      <c r="K96" s="144"/>
      <c r="L96" s="210" t="s">
        <v>599</v>
      </c>
    </row>
    <row r="97" spans="1:12" ht="14.1" customHeight="1" x14ac:dyDescent="0.25">
      <c r="A97" s="25"/>
      <c r="B97" s="197">
        <v>1</v>
      </c>
      <c r="C97" s="203" t="s">
        <v>39</v>
      </c>
      <c r="D97" s="74"/>
      <c r="E97" s="261" t="s">
        <v>40</v>
      </c>
      <c r="F97" s="261"/>
      <c r="G97" s="262"/>
      <c r="H97" s="143" t="s">
        <v>43</v>
      </c>
      <c r="I97" s="114" t="s">
        <v>41</v>
      </c>
      <c r="J97" s="144"/>
      <c r="K97" s="144"/>
      <c r="L97" s="80" t="s">
        <v>600</v>
      </c>
    </row>
    <row r="98" spans="1:12" ht="14.1" customHeight="1" x14ac:dyDescent="0.25">
      <c r="A98" s="25"/>
      <c r="B98" s="197">
        <v>1</v>
      </c>
      <c r="C98" s="203" t="s">
        <v>601</v>
      </c>
      <c r="D98" s="219"/>
      <c r="E98" s="264" t="s">
        <v>602</v>
      </c>
      <c r="F98" s="149"/>
      <c r="G98" s="76"/>
      <c r="H98" s="143" t="s">
        <v>43</v>
      </c>
      <c r="I98" s="114" t="s">
        <v>41</v>
      </c>
      <c r="J98" s="144"/>
      <c r="K98" s="144"/>
      <c r="L98" s="80" t="s">
        <v>603</v>
      </c>
    </row>
    <row r="99" spans="1:12" ht="14.45" customHeight="1" x14ac:dyDescent="0.25">
      <c r="A99" s="25"/>
      <c r="B99" s="197">
        <v>1</v>
      </c>
      <c r="C99" s="203" t="s">
        <v>604</v>
      </c>
      <c r="D99" s="74"/>
      <c r="E99" s="220" t="s">
        <v>605</v>
      </c>
      <c r="F99" s="257"/>
      <c r="G99" s="257"/>
      <c r="H99" s="143" t="s">
        <v>16</v>
      </c>
      <c r="I99" s="144"/>
      <c r="J99" s="144"/>
      <c r="K99" s="144"/>
      <c r="L99" s="215" t="s">
        <v>606</v>
      </c>
    </row>
    <row r="100" spans="1:12" ht="14.1" customHeight="1" x14ac:dyDescent="0.25">
      <c r="A100" s="25"/>
      <c r="B100" s="122">
        <v>1</v>
      </c>
      <c r="C100" s="123" t="s">
        <v>607</v>
      </c>
      <c r="D100" s="219"/>
      <c r="E100" s="220"/>
      <c r="F100" s="217" t="s">
        <v>608</v>
      </c>
      <c r="G100" s="218"/>
      <c r="H100" s="143" t="s">
        <v>16</v>
      </c>
      <c r="I100" s="114" t="s">
        <v>37</v>
      </c>
      <c r="J100" s="144"/>
      <c r="K100" s="223" t="str">
        <f xml:space="preserve"> 'Liste Enumération'!F225</f>
        <v>Forfaitaire; Unitaire; Mixte</v>
      </c>
      <c r="L100" s="80" t="s">
        <v>609</v>
      </c>
    </row>
    <row r="101" spans="1:12" ht="14.45" customHeight="1" x14ac:dyDescent="0.25">
      <c r="A101" s="25"/>
      <c r="B101" s="122">
        <v>1</v>
      </c>
      <c r="C101" s="123" t="s">
        <v>610</v>
      </c>
      <c r="D101" s="74"/>
      <c r="E101" s="220"/>
      <c r="F101" s="217" t="s">
        <v>611</v>
      </c>
      <c r="G101" s="218"/>
      <c r="H101" s="143" t="s">
        <v>16</v>
      </c>
      <c r="I101" s="114" t="s">
        <v>74</v>
      </c>
      <c r="J101" s="287">
        <v>12</v>
      </c>
      <c r="K101" s="144"/>
      <c r="L101" s="215" t="s">
        <v>612</v>
      </c>
    </row>
    <row r="102" spans="1:12" ht="14.45" customHeight="1" x14ac:dyDescent="0.25">
      <c r="A102" s="25"/>
      <c r="B102" s="122">
        <v>1</v>
      </c>
      <c r="C102" s="123" t="s">
        <v>613</v>
      </c>
      <c r="D102" s="74"/>
      <c r="E102" s="220"/>
      <c r="F102" s="217" t="s">
        <v>614</v>
      </c>
      <c r="G102" s="218"/>
      <c r="H102" s="143" t="s">
        <v>16</v>
      </c>
      <c r="I102" s="114" t="s">
        <v>74</v>
      </c>
      <c r="J102" s="128">
        <v>12</v>
      </c>
      <c r="K102" s="144"/>
      <c r="L102" s="215" t="s">
        <v>615</v>
      </c>
    </row>
    <row r="103" spans="1:12" ht="14.45" customHeight="1" x14ac:dyDescent="0.25">
      <c r="A103" s="25"/>
      <c r="B103" s="122">
        <v>1</v>
      </c>
      <c r="C103" s="123" t="s">
        <v>616</v>
      </c>
      <c r="D103" s="74"/>
      <c r="E103" s="220"/>
      <c r="F103" s="217" t="s">
        <v>617</v>
      </c>
      <c r="G103" s="218"/>
      <c r="H103" s="143" t="s">
        <v>43</v>
      </c>
      <c r="I103" s="114" t="s">
        <v>74</v>
      </c>
      <c r="J103" s="287">
        <v>12</v>
      </c>
      <c r="K103" s="144"/>
      <c r="L103" s="215" t="s">
        <v>618</v>
      </c>
    </row>
    <row r="104" spans="1:12" ht="14.45" customHeight="1" x14ac:dyDescent="0.25">
      <c r="A104" s="25"/>
      <c r="B104" s="122">
        <v>1</v>
      </c>
      <c r="C104" s="123" t="s">
        <v>619</v>
      </c>
      <c r="D104" s="219"/>
      <c r="E104" s="220"/>
      <c r="F104" s="217" t="s">
        <v>95</v>
      </c>
      <c r="G104" s="218"/>
      <c r="H104" s="285" t="s">
        <v>43</v>
      </c>
      <c r="I104" s="114" t="s">
        <v>41</v>
      </c>
      <c r="J104" s="195"/>
      <c r="K104" s="144"/>
      <c r="L104" s="210" t="s">
        <v>620</v>
      </c>
    </row>
    <row r="105" spans="1:12" ht="13.5" customHeight="1" x14ac:dyDescent="0.25">
      <c r="A105" s="25"/>
      <c r="B105" s="122" t="s">
        <v>127</v>
      </c>
      <c r="C105" s="123" t="s">
        <v>346</v>
      </c>
      <c r="D105" s="219"/>
      <c r="E105" s="220"/>
      <c r="F105" s="288" t="s">
        <v>347</v>
      </c>
      <c r="G105" s="167"/>
      <c r="H105" s="232" t="s">
        <v>43</v>
      </c>
      <c r="I105" s="128" t="s">
        <v>20</v>
      </c>
      <c r="J105" s="240">
        <v>50</v>
      </c>
      <c r="K105" s="144"/>
      <c r="L105" s="210" t="s">
        <v>621</v>
      </c>
    </row>
    <row r="106" spans="1:12" ht="14.45" customHeight="1" x14ac:dyDescent="0.25">
      <c r="A106" s="25"/>
      <c r="B106" s="197">
        <v>1</v>
      </c>
      <c r="C106" s="203" t="s">
        <v>622</v>
      </c>
      <c r="D106" s="74"/>
      <c r="E106" s="214" t="s">
        <v>623</v>
      </c>
      <c r="F106" s="76"/>
      <c r="G106" s="76"/>
      <c r="H106" s="143" t="s">
        <v>16</v>
      </c>
      <c r="I106" s="144"/>
      <c r="J106" s="144"/>
      <c r="K106" s="144"/>
      <c r="L106" s="215" t="s">
        <v>624</v>
      </c>
    </row>
    <row r="107" spans="1:12" ht="14.45" customHeight="1" x14ac:dyDescent="0.25">
      <c r="A107" s="25"/>
      <c r="B107" s="197">
        <v>1</v>
      </c>
      <c r="C107" s="198" t="s">
        <v>1497</v>
      </c>
      <c r="D107" s="181"/>
      <c r="E107" s="220"/>
      <c r="F107" s="217" t="s">
        <v>1496</v>
      </c>
      <c r="G107" s="218"/>
      <c r="H107" s="207" t="s">
        <v>43</v>
      </c>
      <c r="I107" s="208" t="s">
        <v>58</v>
      </c>
      <c r="J107" s="202" t="s">
        <v>59</v>
      </c>
      <c r="K107" s="144"/>
      <c r="L107" s="210" t="s">
        <v>1504</v>
      </c>
    </row>
    <row r="108" spans="1:12" ht="14.45" customHeight="1" x14ac:dyDescent="0.25">
      <c r="A108" s="25"/>
      <c r="B108" s="122">
        <v>1</v>
      </c>
      <c r="C108" s="123" t="s">
        <v>587</v>
      </c>
      <c r="D108" s="74"/>
      <c r="E108" s="220"/>
      <c r="F108" s="217" t="s">
        <v>588</v>
      </c>
      <c r="G108" s="218"/>
      <c r="H108" s="143" t="s">
        <v>16</v>
      </c>
      <c r="I108" s="114" t="s">
        <v>58</v>
      </c>
      <c r="J108" s="202" t="s">
        <v>59</v>
      </c>
      <c r="K108" s="144"/>
      <c r="L108" s="215" t="s">
        <v>630</v>
      </c>
    </row>
    <row r="109" spans="1:12" ht="14.45" customHeight="1" x14ac:dyDescent="0.25">
      <c r="A109" s="25"/>
      <c r="B109" s="122">
        <v>1</v>
      </c>
      <c r="C109" s="123" t="s">
        <v>636</v>
      </c>
      <c r="D109" s="74"/>
      <c r="E109" s="220"/>
      <c r="F109" s="217" t="s">
        <v>637</v>
      </c>
      <c r="G109" s="218"/>
      <c r="H109" s="143" t="s">
        <v>43</v>
      </c>
      <c r="I109" s="114" t="s">
        <v>58</v>
      </c>
      <c r="J109" s="202" t="s">
        <v>59</v>
      </c>
      <c r="K109" s="144"/>
      <c r="L109" s="215" t="s">
        <v>638</v>
      </c>
    </row>
    <row r="110" spans="1:12" ht="14.45" customHeight="1" x14ac:dyDescent="0.25">
      <c r="A110" s="25"/>
      <c r="B110" s="122">
        <v>1</v>
      </c>
      <c r="C110" s="123" t="s">
        <v>627</v>
      </c>
      <c r="D110" s="268"/>
      <c r="E110" s="220"/>
      <c r="F110" s="217" t="s">
        <v>628</v>
      </c>
      <c r="G110" s="218"/>
      <c r="H110" s="143" t="s">
        <v>16</v>
      </c>
      <c r="I110" s="114" t="s">
        <v>37</v>
      </c>
      <c r="J110" s="144"/>
      <c r="K110" s="263" t="str">
        <f>'Liste Enumération'!F289</f>
        <v>Date de notification du marché public; Date de notification  de l'ordre de service; Date de début d'exécution postérieure</v>
      </c>
      <c r="L110" s="210" t="s">
        <v>629</v>
      </c>
    </row>
    <row r="111" spans="1:12" ht="14.45" customHeight="1" x14ac:dyDescent="0.25">
      <c r="A111" s="25"/>
      <c r="B111" s="122">
        <v>1</v>
      </c>
      <c r="C111" s="123" t="s">
        <v>625</v>
      </c>
      <c r="D111" s="268"/>
      <c r="E111" s="220"/>
      <c r="F111" s="217" t="s">
        <v>626</v>
      </c>
      <c r="G111" s="218"/>
      <c r="H111" s="143" t="s">
        <v>16</v>
      </c>
      <c r="I111" s="114" t="s">
        <v>74</v>
      </c>
      <c r="J111" s="114">
        <v>4</v>
      </c>
      <c r="K111" s="144"/>
      <c r="L111" s="210" t="s">
        <v>1379</v>
      </c>
    </row>
    <row r="112" spans="1:12" ht="14.45" customHeight="1" x14ac:dyDescent="0.25">
      <c r="A112" s="25"/>
      <c r="B112" s="122">
        <v>1</v>
      </c>
      <c r="C112" s="123" t="s">
        <v>631</v>
      </c>
      <c r="D112" s="74"/>
      <c r="E112" s="220"/>
      <c r="F112" s="217" t="s">
        <v>632</v>
      </c>
      <c r="G112" s="218"/>
      <c r="H112" s="143" t="s">
        <v>43</v>
      </c>
      <c r="I112" s="114" t="s">
        <v>58</v>
      </c>
      <c r="J112" s="202" t="s">
        <v>59</v>
      </c>
      <c r="K112" s="144"/>
      <c r="L112" s="215" t="s">
        <v>633</v>
      </c>
    </row>
    <row r="113" spans="1:12" ht="14.45" customHeight="1" x14ac:dyDescent="0.25">
      <c r="A113" s="25"/>
      <c r="B113" s="122">
        <v>1</v>
      </c>
      <c r="C113" s="123" t="s">
        <v>634</v>
      </c>
      <c r="D113" s="74"/>
      <c r="E113" s="220"/>
      <c r="F113" s="217" t="s">
        <v>635</v>
      </c>
      <c r="G113" s="218"/>
      <c r="H113" s="143" t="s">
        <v>16</v>
      </c>
      <c r="I113" s="114" t="s">
        <v>58</v>
      </c>
      <c r="J113" s="202" t="s">
        <v>59</v>
      </c>
      <c r="K113" s="144"/>
      <c r="L113" s="215" t="s">
        <v>1380</v>
      </c>
    </row>
    <row r="114" spans="1:12" ht="14.45" customHeight="1" x14ac:dyDescent="0.25">
      <c r="A114" s="25"/>
      <c r="B114" s="122">
        <v>1</v>
      </c>
      <c r="C114" s="123" t="s">
        <v>271</v>
      </c>
      <c r="D114" s="74"/>
      <c r="E114" s="220"/>
      <c r="F114" s="217" t="s">
        <v>272</v>
      </c>
      <c r="G114" s="218"/>
      <c r="H114" s="143" t="s">
        <v>16</v>
      </c>
      <c r="I114" s="114" t="s">
        <v>273</v>
      </c>
      <c r="J114" s="144"/>
      <c r="K114" s="144"/>
      <c r="L114" s="210" t="s">
        <v>274</v>
      </c>
    </row>
    <row r="115" spans="1:12" ht="14.45" customHeight="1" x14ac:dyDescent="0.25">
      <c r="A115" s="25"/>
      <c r="B115" s="122">
        <v>1</v>
      </c>
      <c r="C115" s="123" t="s">
        <v>275</v>
      </c>
      <c r="D115" s="74"/>
      <c r="E115" s="220"/>
      <c r="F115" s="217" t="s">
        <v>276</v>
      </c>
      <c r="G115" s="218"/>
      <c r="H115" s="143" t="s">
        <v>43</v>
      </c>
      <c r="I115" s="114" t="s">
        <v>74</v>
      </c>
      <c r="J115" s="114">
        <v>4</v>
      </c>
      <c r="K115" s="144"/>
      <c r="L115" s="210" t="s">
        <v>277</v>
      </c>
    </row>
    <row r="116" spans="1:12" ht="14.45" customHeight="1" x14ac:dyDescent="0.25">
      <c r="A116" s="25"/>
      <c r="B116" s="122">
        <v>1</v>
      </c>
      <c r="C116" s="123" t="s">
        <v>278</v>
      </c>
      <c r="D116" s="74"/>
      <c r="E116" s="220"/>
      <c r="F116" s="217" t="s">
        <v>279</v>
      </c>
      <c r="G116" s="218"/>
      <c r="H116" s="143" t="s">
        <v>43</v>
      </c>
      <c r="I116" s="114" t="s">
        <v>30</v>
      </c>
      <c r="J116" s="128">
        <v>1024</v>
      </c>
      <c r="K116" s="144"/>
      <c r="L116" s="210" t="s">
        <v>280</v>
      </c>
    </row>
    <row r="117" spans="1:12" ht="14.1" customHeight="1" x14ac:dyDescent="0.25">
      <c r="A117" s="25"/>
      <c r="B117" s="197" t="s">
        <v>127</v>
      </c>
      <c r="C117" s="203" t="s">
        <v>639</v>
      </c>
      <c r="D117" s="219"/>
      <c r="E117" s="214" t="s">
        <v>640</v>
      </c>
      <c r="F117" s="76"/>
      <c r="G117" s="76"/>
      <c r="H117" s="143" t="s">
        <v>16</v>
      </c>
      <c r="I117" s="144"/>
      <c r="J117" s="144"/>
      <c r="K117" s="144"/>
      <c r="L117" s="80" t="s">
        <v>641</v>
      </c>
    </row>
    <row r="118" spans="1:12" ht="14.1" customHeight="1" x14ac:dyDescent="0.25">
      <c r="A118" s="25"/>
      <c r="B118" s="122">
        <v>1</v>
      </c>
      <c r="C118" s="123" t="s">
        <v>642</v>
      </c>
      <c r="D118" s="219"/>
      <c r="E118" s="146"/>
      <c r="F118" s="217" t="s">
        <v>643</v>
      </c>
      <c r="G118" s="218"/>
      <c r="H118" s="143" t="s">
        <v>16</v>
      </c>
      <c r="I118" s="114" t="s">
        <v>37</v>
      </c>
      <c r="J118" s="144"/>
      <c r="K118" s="289" t="str">
        <f>'Liste Enumération'!F274</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c r="L118" s="290" t="s">
        <v>644</v>
      </c>
    </row>
    <row r="119" spans="1:12" ht="14.45" customHeight="1" x14ac:dyDescent="0.25">
      <c r="A119" s="25"/>
      <c r="B119" s="122">
        <v>1</v>
      </c>
      <c r="C119" s="123" t="s">
        <v>170</v>
      </c>
      <c r="D119" s="74"/>
      <c r="E119" s="220"/>
      <c r="F119" s="217" t="s">
        <v>171</v>
      </c>
      <c r="G119" s="218"/>
      <c r="H119" s="143" t="s">
        <v>43</v>
      </c>
      <c r="I119" s="114" t="s">
        <v>37</v>
      </c>
      <c r="J119" s="144"/>
      <c r="K119" s="291" t="str">
        <f>'Liste Enumération'!F82</f>
        <v>Travaux; Services; Fournitures</v>
      </c>
      <c r="L119" s="196" t="s">
        <v>172</v>
      </c>
    </row>
    <row r="120" spans="1:12" ht="14.1" customHeight="1" x14ac:dyDescent="0.25">
      <c r="A120" s="25"/>
      <c r="B120" s="122" t="s">
        <v>127</v>
      </c>
      <c r="C120" s="123" t="s">
        <v>173</v>
      </c>
      <c r="D120" s="74"/>
      <c r="E120" s="220"/>
      <c r="F120" s="217" t="s">
        <v>174</v>
      </c>
      <c r="G120" s="218"/>
      <c r="H120" s="143" t="s">
        <v>16</v>
      </c>
      <c r="I120" s="114" t="s">
        <v>37</v>
      </c>
      <c r="J120" s="144"/>
      <c r="K120" s="291" t="str">
        <f>'Liste Enumération'!F82</f>
        <v>Travaux; Services; Fournitures</v>
      </c>
      <c r="L120" s="196" t="s">
        <v>645</v>
      </c>
    </row>
    <row r="121" spans="1:12" ht="14.45" customHeight="1" x14ac:dyDescent="0.25">
      <c r="A121" s="25"/>
      <c r="B121" s="122">
        <v>1</v>
      </c>
      <c r="C121" s="123" t="s">
        <v>208</v>
      </c>
      <c r="D121" s="74"/>
      <c r="E121" s="220"/>
      <c r="F121" s="217" t="s">
        <v>209</v>
      </c>
      <c r="G121" s="218"/>
      <c r="H121" s="143" t="s">
        <v>43</v>
      </c>
      <c r="I121" s="114" t="s">
        <v>37</v>
      </c>
      <c r="J121" s="128">
        <v>8</v>
      </c>
      <c r="K121" s="292" t="s">
        <v>210</v>
      </c>
      <c r="L121" s="61" t="s">
        <v>646</v>
      </c>
    </row>
    <row r="122" spans="1:12" ht="14.1" customHeight="1" x14ac:dyDescent="0.25">
      <c r="A122" s="25"/>
      <c r="B122" s="122" t="s">
        <v>127</v>
      </c>
      <c r="C122" s="123" t="s">
        <v>212</v>
      </c>
      <c r="D122" s="74"/>
      <c r="E122" s="220"/>
      <c r="F122" s="217" t="s">
        <v>213</v>
      </c>
      <c r="G122" s="218"/>
      <c r="H122" s="143" t="s">
        <v>43</v>
      </c>
      <c r="I122" s="114" t="s">
        <v>37</v>
      </c>
      <c r="J122" s="128">
        <v>8</v>
      </c>
      <c r="K122" s="293" t="s">
        <v>210</v>
      </c>
      <c r="L122" s="61" t="s">
        <v>646</v>
      </c>
    </row>
    <row r="123" spans="1:12" ht="14.1" customHeight="1" x14ac:dyDescent="0.25">
      <c r="A123" s="25"/>
      <c r="B123" s="122">
        <v>1</v>
      </c>
      <c r="C123" s="123" t="s">
        <v>647</v>
      </c>
      <c r="D123" s="74"/>
      <c r="E123" s="220"/>
      <c r="F123" s="217" t="s">
        <v>648</v>
      </c>
      <c r="G123" s="218"/>
      <c r="H123" s="143" t="s">
        <v>16</v>
      </c>
      <c r="I123" s="114" t="s">
        <v>273</v>
      </c>
      <c r="J123" s="200"/>
      <c r="K123" s="144"/>
      <c r="L123" s="61" t="s">
        <v>649</v>
      </c>
    </row>
    <row r="124" spans="1:12" ht="14.1" customHeight="1" x14ac:dyDescent="0.25">
      <c r="A124" s="25"/>
      <c r="B124" s="122">
        <v>1</v>
      </c>
      <c r="C124" s="123" t="s">
        <v>1479</v>
      </c>
      <c r="D124" s="219"/>
      <c r="E124" s="220"/>
      <c r="F124" s="217" t="s">
        <v>83</v>
      </c>
      <c r="G124" s="218"/>
      <c r="H124" s="143" t="s">
        <v>16</v>
      </c>
      <c r="I124" s="114" t="s">
        <v>273</v>
      </c>
      <c r="J124" s="200"/>
      <c r="K124" s="144"/>
      <c r="L124" s="61" t="s">
        <v>1529</v>
      </c>
    </row>
    <row r="125" spans="1:12" ht="14.45" customHeight="1" x14ac:dyDescent="0.25">
      <c r="A125" s="25"/>
      <c r="B125" s="122">
        <v>1</v>
      </c>
      <c r="C125" s="123" t="s">
        <v>650</v>
      </c>
      <c r="D125" s="219"/>
      <c r="E125" s="220"/>
      <c r="F125" s="217" t="s">
        <v>651</v>
      </c>
      <c r="G125" s="218"/>
      <c r="H125" s="143" t="s">
        <v>43</v>
      </c>
      <c r="I125" s="114" t="s">
        <v>41</v>
      </c>
      <c r="J125" s="195"/>
      <c r="K125" s="144"/>
      <c r="L125" s="196" t="s">
        <v>652</v>
      </c>
    </row>
    <row r="126" spans="1:12" ht="14.1" customHeight="1" x14ac:dyDescent="0.25">
      <c r="A126" s="25"/>
      <c r="B126" s="122">
        <v>1</v>
      </c>
      <c r="C126" s="123" t="s">
        <v>316</v>
      </c>
      <c r="D126" s="74"/>
      <c r="E126" s="220"/>
      <c r="F126" s="217" t="s">
        <v>317</v>
      </c>
      <c r="G126" s="218"/>
      <c r="H126" s="143" t="s">
        <v>43</v>
      </c>
      <c r="I126" s="114" t="s">
        <v>37</v>
      </c>
      <c r="J126" s="144"/>
      <c r="K126" s="294" t="str">
        <f>'Liste Enumération'!F121</f>
        <v xml:space="preserve">CCAG-FCS; CCAG-MI; CCAG-Tx; CCAG-PI; CCAG-MOE; CCAG-TIC; Aucun; </v>
      </c>
      <c r="L126" s="196" t="s">
        <v>318</v>
      </c>
    </row>
    <row r="127" spans="1:12" ht="14.45" customHeight="1" x14ac:dyDescent="0.25">
      <c r="A127" s="25"/>
      <c r="B127" s="122">
        <v>1</v>
      </c>
      <c r="C127" s="123" t="s">
        <v>654</v>
      </c>
      <c r="D127" s="74"/>
      <c r="E127" s="220"/>
      <c r="F127" s="217" t="s">
        <v>655</v>
      </c>
      <c r="G127" s="218"/>
      <c r="H127" s="143" t="s">
        <v>16</v>
      </c>
      <c r="I127" s="114" t="s">
        <v>37</v>
      </c>
      <c r="J127" s="144"/>
      <c r="K127" s="289" t="str">
        <f>'Liste Enumération'!F225</f>
        <v>Forfaitaire; Unitaire; Mixte</v>
      </c>
      <c r="L127" s="215" t="s">
        <v>656</v>
      </c>
    </row>
    <row r="128" spans="1:12" ht="14.1" customHeight="1" x14ac:dyDescent="0.25">
      <c r="A128" s="25"/>
      <c r="B128" s="122">
        <v>1</v>
      </c>
      <c r="C128" s="123" t="s">
        <v>657</v>
      </c>
      <c r="D128" s="219"/>
      <c r="E128" s="146"/>
      <c r="F128" s="217" t="s">
        <v>658</v>
      </c>
      <c r="G128" s="218"/>
      <c r="H128" s="143" t="s">
        <v>16</v>
      </c>
      <c r="I128" s="114" t="s">
        <v>273</v>
      </c>
      <c r="J128" s="144"/>
      <c r="K128" s="144"/>
      <c r="L128" s="80" t="s">
        <v>659</v>
      </c>
    </row>
    <row r="129" spans="1:15" ht="13.5" customHeight="1" x14ac:dyDescent="0.25">
      <c r="A129" s="25"/>
      <c r="B129" s="122">
        <v>1</v>
      </c>
      <c r="C129" s="123" t="s">
        <v>660</v>
      </c>
      <c r="D129" s="219"/>
      <c r="E129" s="146"/>
      <c r="F129" s="288" t="s">
        <v>661</v>
      </c>
      <c r="G129" s="167"/>
      <c r="H129" s="143" t="s">
        <v>43</v>
      </c>
      <c r="I129" s="114" t="s">
        <v>74</v>
      </c>
      <c r="J129" s="295" t="s">
        <v>311</v>
      </c>
      <c r="K129" s="144"/>
      <c r="L129" s="267" t="s">
        <v>662</v>
      </c>
    </row>
    <row r="130" spans="1:15" ht="14.1" customHeight="1" x14ac:dyDescent="0.25">
      <c r="A130" s="25"/>
      <c r="B130" s="122" t="s">
        <v>127</v>
      </c>
      <c r="C130" s="123" t="s">
        <v>352</v>
      </c>
      <c r="D130" s="268"/>
      <c r="E130" s="146"/>
      <c r="F130" s="288" t="s">
        <v>353</v>
      </c>
      <c r="G130" s="167"/>
      <c r="H130" s="232" t="s">
        <v>43</v>
      </c>
      <c r="I130" s="128" t="s">
        <v>20</v>
      </c>
      <c r="J130" s="240">
        <v>32</v>
      </c>
      <c r="K130" s="144"/>
      <c r="L130" s="210" t="s">
        <v>354</v>
      </c>
    </row>
    <row r="131" spans="1:15" ht="14.1" customHeight="1" x14ac:dyDescent="0.25">
      <c r="A131" s="25"/>
      <c r="B131" s="122" t="s">
        <v>127</v>
      </c>
      <c r="C131" s="123" t="s">
        <v>346</v>
      </c>
      <c r="D131" s="219"/>
      <c r="E131" s="146"/>
      <c r="F131" s="288" t="s">
        <v>347</v>
      </c>
      <c r="G131" s="167"/>
      <c r="H131" s="143" t="s">
        <v>43</v>
      </c>
      <c r="I131" s="128" t="s">
        <v>20</v>
      </c>
      <c r="J131" s="240">
        <v>50</v>
      </c>
      <c r="K131" s="144"/>
      <c r="L131" s="267" t="s">
        <v>663</v>
      </c>
    </row>
    <row r="132" spans="1:15" ht="14.1" customHeight="1" x14ac:dyDescent="0.25">
      <c r="A132" s="25"/>
      <c r="B132" s="122">
        <v>1</v>
      </c>
      <c r="C132" s="123" t="s">
        <v>664</v>
      </c>
      <c r="D132" s="219"/>
      <c r="E132" s="220"/>
      <c r="F132" s="167" t="s">
        <v>665</v>
      </c>
      <c r="G132" s="167"/>
      <c r="H132" s="143" t="s">
        <v>16</v>
      </c>
      <c r="I132" s="128" t="s">
        <v>37</v>
      </c>
      <c r="J132" s="144"/>
      <c r="K132" s="289" t="str">
        <f>'Liste Enumération'!F305</f>
        <v>Aucune ; Obligatoire ; Facultative ; A chaque bon de commande ; Refusée</v>
      </c>
      <c r="L132" s="267" t="s">
        <v>666</v>
      </c>
    </row>
    <row r="133" spans="1:15" ht="14.1" customHeight="1" x14ac:dyDescent="0.25">
      <c r="A133" s="25"/>
      <c r="B133" s="122">
        <v>1</v>
      </c>
      <c r="C133" s="123" t="s">
        <v>667</v>
      </c>
      <c r="D133" s="219"/>
      <c r="E133" s="220"/>
      <c r="F133" s="167" t="s">
        <v>668</v>
      </c>
      <c r="G133" s="167"/>
      <c r="H133" s="143" t="s">
        <v>16</v>
      </c>
      <c r="I133" s="128" t="s">
        <v>37</v>
      </c>
      <c r="J133" s="144"/>
      <c r="K133" s="289" t="str">
        <f>'Liste Enumération'!F311</f>
        <v>Aucune ; Retenue de garantie ; Garantie à première demande ; Caution Personnelle et solidaire ; Autres</v>
      </c>
      <c r="L133" s="267" t="s">
        <v>669</v>
      </c>
    </row>
    <row r="134" spans="1:15" ht="14.1" customHeight="1" x14ac:dyDescent="0.25">
      <c r="A134" s="25"/>
      <c r="B134" s="197" t="s">
        <v>127</v>
      </c>
      <c r="C134" s="203" t="s">
        <v>670</v>
      </c>
      <c r="D134" s="213"/>
      <c r="E134" s="86" t="s">
        <v>671</v>
      </c>
      <c r="F134" s="76"/>
      <c r="G134" s="206"/>
      <c r="H134" s="143" t="s">
        <v>16</v>
      </c>
      <c r="I134" s="144"/>
      <c r="J134" s="144"/>
      <c r="K134" s="144"/>
      <c r="L134" s="80" t="s">
        <v>672</v>
      </c>
    </row>
    <row r="135" spans="1:15" ht="14.1" customHeight="1" x14ac:dyDescent="0.25">
      <c r="A135" s="25"/>
      <c r="B135" s="122">
        <v>1</v>
      </c>
      <c r="C135" s="123" t="s">
        <v>593</v>
      </c>
      <c r="D135" s="213"/>
      <c r="E135" s="146"/>
      <c r="F135" s="217" t="s">
        <v>594</v>
      </c>
      <c r="G135" s="296"/>
      <c r="H135" s="232" t="s">
        <v>43</v>
      </c>
      <c r="I135" s="128" t="s">
        <v>20</v>
      </c>
      <c r="J135" s="240">
        <v>32</v>
      </c>
      <c r="K135" s="144"/>
      <c r="L135" s="210" t="s">
        <v>673</v>
      </c>
    </row>
    <row r="136" spans="1:15" ht="14.1" customHeight="1" x14ac:dyDescent="0.25">
      <c r="A136" s="25"/>
      <c r="B136" s="122">
        <v>1</v>
      </c>
      <c r="C136" s="123" t="s">
        <v>674</v>
      </c>
      <c r="D136" s="268"/>
      <c r="E136" s="220"/>
      <c r="F136" s="217" t="s">
        <v>675</v>
      </c>
      <c r="G136" s="296"/>
      <c r="H136" s="143" t="s">
        <v>43</v>
      </c>
      <c r="I136" s="114" t="s">
        <v>30</v>
      </c>
      <c r="J136" s="128">
        <v>1024</v>
      </c>
      <c r="K136" s="144"/>
      <c r="L136" s="210" t="s">
        <v>676</v>
      </c>
    </row>
    <row r="137" spans="1:15" ht="14.1" customHeight="1" x14ac:dyDescent="0.25">
      <c r="A137" s="25"/>
      <c r="B137" s="122">
        <v>1</v>
      </c>
      <c r="C137" s="123" t="s">
        <v>677</v>
      </c>
      <c r="D137" s="268"/>
      <c r="E137" s="220"/>
      <c r="F137" s="217" t="s">
        <v>678</v>
      </c>
      <c r="G137" s="296"/>
      <c r="H137" s="143" t="s">
        <v>43</v>
      </c>
      <c r="I137" s="114" t="s">
        <v>41</v>
      </c>
      <c r="J137" s="144"/>
      <c r="K137" s="144"/>
      <c r="L137" s="210" t="s">
        <v>679</v>
      </c>
    </row>
    <row r="138" spans="1:15" ht="14.45" customHeight="1" x14ac:dyDescent="0.25">
      <c r="A138" s="25"/>
      <c r="B138" s="122">
        <v>1</v>
      </c>
      <c r="C138" s="123" t="s">
        <v>1501</v>
      </c>
      <c r="D138" s="109"/>
      <c r="E138" s="146"/>
      <c r="F138" s="125" t="s">
        <v>501</v>
      </c>
      <c r="G138" s="126"/>
      <c r="H138" s="113" t="s">
        <v>43</v>
      </c>
      <c r="I138" s="114" t="s">
        <v>30</v>
      </c>
      <c r="J138" s="115">
        <v>100</v>
      </c>
      <c r="K138" s="116"/>
      <c r="L138" s="117" t="s">
        <v>1500</v>
      </c>
    </row>
    <row r="139" spans="1:15" ht="14.1" customHeight="1" x14ac:dyDescent="0.25">
      <c r="A139" s="25"/>
      <c r="B139" s="122">
        <v>1</v>
      </c>
      <c r="C139" s="123" t="s">
        <v>680</v>
      </c>
      <c r="D139" s="268"/>
      <c r="E139" s="220"/>
      <c r="F139" s="288" t="s">
        <v>681</v>
      </c>
      <c r="G139" s="296"/>
      <c r="H139" s="143" t="s">
        <v>43</v>
      </c>
      <c r="I139" s="114" t="s">
        <v>37</v>
      </c>
      <c r="J139" s="144"/>
      <c r="K139" s="289" t="str">
        <f>'Liste Enumération'!F301</f>
        <v>Non applicable; Ferme; Optionnel</v>
      </c>
      <c r="L139" s="80" t="s">
        <v>682</v>
      </c>
    </row>
    <row r="140" spans="1:15" ht="14.1" customHeight="1" x14ac:dyDescent="0.25">
      <c r="A140" s="25"/>
      <c r="B140" s="122" t="s">
        <v>127</v>
      </c>
      <c r="C140" s="123" t="s">
        <v>683</v>
      </c>
      <c r="D140" s="213"/>
      <c r="E140" s="146"/>
      <c r="F140" s="288" t="s">
        <v>684</v>
      </c>
      <c r="G140" s="297"/>
      <c r="H140" s="143" t="s">
        <v>43</v>
      </c>
      <c r="I140" s="144"/>
      <c r="J140" s="144"/>
      <c r="K140" s="144"/>
      <c r="L140" s="210" t="s">
        <v>685</v>
      </c>
    </row>
    <row r="141" spans="1:15" ht="14.1" customHeight="1" x14ac:dyDescent="0.25">
      <c r="A141" s="25"/>
      <c r="B141" s="298">
        <v>1</v>
      </c>
      <c r="C141" s="299" t="s">
        <v>686</v>
      </c>
      <c r="D141" s="213"/>
      <c r="E141" s="220"/>
      <c r="F141" s="300"/>
      <c r="G141" s="301" t="s">
        <v>687</v>
      </c>
      <c r="H141" s="143" t="s">
        <v>43</v>
      </c>
      <c r="I141" s="114" t="s">
        <v>37</v>
      </c>
      <c r="J141" s="144"/>
      <c r="K141" s="289" t="str">
        <f>'Liste Enumération'!F233</f>
        <v>Sans borne; Maximum; Minimum</v>
      </c>
      <c r="L141" s="210" t="s">
        <v>1416</v>
      </c>
    </row>
    <row r="142" spans="1:15" ht="14.1" customHeight="1" x14ac:dyDescent="0.25">
      <c r="A142" s="25"/>
      <c r="B142" s="298">
        <v>1</v>
      </c>
      <c r="C142" s="299" t="s">
        <v>689</v>
      </c>
      <c r="D142" s="268"/>
      <c r="E142" s="220"/>
      <c r="F142" s="173"/>
      <c r="G142" s="301" t="s">
        <v>690</v>
      </c>
      <c r="H142" s="285" t="s">
        <v>43</v>
      </c>
      <c r="I142" s="114" t="s">
        <v>74</v>
      </c>
      <c r="J142" s="295" t="s">
        <v>311</v>
      </c>
      <c r="K142" s="144"/>
      <c r="L142" s="210" t="s">
        <v>691</v>
      </c>
    </row>
    <row r="143" spans="1:15" ht="14.1" customHeight="1" x14ac:dyDescent="0.25">
      <c r="A143" s="25"/>
      <c r="B143" s="298">
        <v>1</v>
      </c>
      <c r="C143" s="299" t="s">
        <v>692</v>
      </c>
      <c r="D143" s="268"/>
      <c r="E143" s="220"/>
      <c r="F143" s="173"/>
      <c r="G143" s="302" t="s">
        <v>585</v>
      </c>
      <c r="H143" s="285" t="s">
        <v>43</v>
      </c>
      <c r="I143" s="114" t="s">
        <v>74</v>
      </c>
      <c r="J143" s="128">
        <v>12</v>
      </c>
      <c r="K143" s="144"/>
      <c r="L143" s="210" t="s">
        <v>693</v>
      </c>
    </row>
    <row r="144" spans="1:15" ht="14.1" customHeight="1" x14ac:dyDescent="0.25">
      <c r="A144" s="25"/>
      <c r="B144" s="298">
        <v>1</v>
      </c>
      <c r="C144" s="299" t="s">
        <v>694</v>
      </c>
      <c r="D144" s="268"/>
      <c r="E144" s="220"/>
      <c r="F144" s="303"/>
      <c r="G144" s="301" t="s">
        <v>695</v>
      </c>
      <c r="H144" s="285" t="s">
        <v>43</v>
      </c>
      <c r="I144" s="114" t="s">
        <v>74</v>
      </c>
      <c r="J144" s="128">
        <v>12</v>
      </c>
      <c r="K144" s="144"/>
      <c r="L144" s="210" t="s">
        <v>696</v>
      </c>
      <c r="O144" s="25"/>
    </row>
    <row r="145" spans="1:12" ht="14.1" customHeight="1" x14ac:dyDescent="0.25">
      <c r="A145" s="25"/>
      <c r="B145" s="122" t="s">
        <v>127</v>
      </c>
      <c r="C145" s="123" t="s">
        <v>697</v>
      </c>
      <c r="D145" s="268"/>
      <c r="E145" s="146"/>
      <c r="F145" s="304" t="s">
        <v>698</v>
      </c>
      <c r="G145" s="297"/>
      <c r="H145" s="143" t="s">
        <v>43</v>
      </c>
      <c r="I145" s="144"/>
      <c r="J145" s="144"/>
      <c r="K145" s="144"/>
      <c r="L145" s="80" t="s">
        <v>699</v>
      </c>
    </row>
    <row r="146" spans="1:12" ht="14.1" customHeight="1" x14ac:dyDescent="0.25">
      <c r="A146" s="25"/>
      <c r="B146" s="298">
        <v>1</v>
      </c>
      <c r="C146" s="299" t="s">
        <v>700</v>
      </c>
      <c r="D146" s="268"/>
      <c r="E146" s="146"/>
      <c r="F146" s="305"/>
      <c r="G146" s="301" t="s">
        <v>701</v>
      </c>
      <c r="H146" s="143" t="s">
        <v>43</v>
      </c>
      <c r="I146" s="114" t="s">
        <v>37</v>
      </c>
      <c r="J146" s="144"/>
      <c r="K146" s="289" t="str">
        <f>'Liste Enumération'!F233</f>
        <v>Sans borne; Maximum; Minimum</v>
      </c>
      <c r="L146" s="80" t="s">
        <v>1416</v>
      </c>
    </row>
    <row r="147" spans="1:12" ht="14.1" customHeight="1" x14ac:dyDescent="0.25">
      <c r="A147" s="25"/>
      <c r="B147" s="298">
        <v>1</v>
      </c>
      <c r="C147" s="299" t="s">
        <v>702</v>
      </c>
      <c r="D147" s="268"/>
      <c r="E147" s="146"/>
      <c r="F147" s="300"/>
      <c r="G147" s="301" t="s">
        <v>282</v>
      </c>
      <c r="H147" s="143" t="s">
        <v>43</v>
      </c>
      <c r="I147" s="114" t="s">
        <v>74</v>
      </c>
      <c r="J147" s="128">
        <v>12</v>
      </c>
      <c r="K147" s="144"/>
      <c r="L147" s="196" t="s">
        <v>1417</v>
      </c>
    </row>
    <row r="148" spans="1:12" ht="14.1" customHeight="1" x14ac:dyDescent="0.25">
      <c r="A148" s="25"/>
      <c r="B148" s="298">
        <v>1</v>
      </c>
      <c r="C148" s="299" t="s">
        <v>704</v>
      </c>
      <c r="D148" s="268"/>
      <c r="E148" s="146"/>
      <c r="F148" s="173"/>
      <c r="G148" s="301" t="s">
        <v>284</v>
      </c>
      <c r="H148" s="143" t="s">
        <v>43</v>
      </c>
      <c r="I148" s="114" t="s">
        <v>30</v>
      </c>
      <c r="J148" s="128">
        <v>32</v>
      </c>
      <c r="K148" s="144"/>
      <c r="L148" s="196" t="s">
        <v>705</v>
      </c>
    </row>
    <row r="149" spans="1:12" ht="14.1" customHeight="1" x14ac:dyDescent="0.25">
      <c r="A149" s="25"/>
      <c r="B149" s="122">
        <v>1</v>
      </c>
      <c r="C149" s="123" t="s">
        <v>706</v>
      </c>
      <c r="D149" s="213"/>
      <c r="E149" s="220"/>
      <c r="F149" s="304" t="s">
        <v>707</v>
      </c>
      <c r="G149" s="297"/>
      <c r="H149" s="143" t="s">
        <v>43</v>
      </c>
      <c r="I149" s="144"/>
      <c r="J149" s="144"/>
      <c r="K149" s="144"/>
      <c r="L149" s="210" t="s">
        <v>708</v>
      </c>
    </row>
    <row r="150" spans="1:12" ht="14.1" customHeight="1" x14ac:dyDescent="0.25">
      <c r="A150" s="25"/>
      <c r="B150" s="298">
        <v>1</v>
      </c>
      <c r="C150" s="299" t="s">
        <v>709</v>
      </c>
      <c r="D150" s="213"/>
      <c r="E150" s="220"/>
      <c r="F150" s="300"/>
      <c r="G150" s="301" t="s">
        <v>710</v>
      </c>
      <c r="H150" s="143" t="s">
        <v>43</v>
      </c>
      <c r="I150" s="114" t="s">
        <v>30</v>
      </c>
      <c r="J150" s="306">
        <v>256</v>
      </c>
      <c r="K150" s="144"/>
      <c r="L150" s="210" t="s">
        <v>711</v>
      </c>
    </row>
    <row r="151" spans="1:12" ht="14.1" customHeight="1" x14ac:dyDescent="0.25">
      <c r="A151" s="25"/>
      <c r="B151" s="298">
        <v>1</v>
      </c>
      <c r="C151" s="299" t="s">
        <v>712</v>
      </c>
      <c r="D151" s="268"/>
      <c r="E151" s="220"/>
      <c r="F151" s="173"/>
      <c r="G151" s="302" t="s">
        <v>713</v>
      </c>
      <c r="H151" s="143" t="s">
        <v>43</v>
      </c>
      <c r="I151" s="114" t="s">
        <v>58</v>
      </c>
      <c r="J151" s="202" t="s">
        <v>59</v>
      </c>
      <c r="K151" s="144"/>
      <c r="L151" s="267" t="s">
        <v>714</v>
      </c>
    </row>
    <row r="152" spans="1:12" ht="14.1" customHeight="1" x14ac:dyDescent="0.25">
      <c r="A152" s="25"/>
      <c r="B152" s="298">
        <v>1</v>
      </c>
      <c r="C152" s="299" t="s">
        <v>715</v>
      </c>
      <c r="D152" s="268"/>
      <c r="E152" s="220"/>
      <c r="F152" s="173"/>
      <c r="G152" s="301" t="s">
        <v>716</v>
      </c>
      <c r="H152" s="285" t="s">
        <v>43</v>
      </c>
      <c r="I152" s="114" t="s">
        <v>58</v>
      </c>
      <c r="J152" s="202" t="s">
        <v>59</v>
      </c>
      <c r="K152" s="144"/>
      <c r="L152" s="267" t="s">
        <v>717</v>
      </c>
    </row>
    <row r="153" spans="1:12" ht="14.1" customHeight="1" x14ac:dyDescent="0.25">
      <c r="A153" s="25"/>
      <c r="B153" s="298">
        <v>1</v>
      </c>
      <c r="C153" s="299" t="s">
        <v>718</v>
      </c>
      <c r="D153" s="268"/>
      <c r="E153" s="220"/>
      <c r="F153" s="173"/>
      <c r="G153" s="307" t="s">
        <v>719</v>
      </c>
      <c r="H153" s="285" t="s">
        <v>43</v>
      </c>
      <c r="I153" s="114" t="s">
        <v>273</v>
      </c>
      <c r="J153" s="144"/>
      <c r="K153" s="144"/>
      <c r="L153" s="267" t="s">
        <v>720</v>
      </c>
    </row>
    <row r="154" spans="1:12" ht="14.1" customHeight="1" x14ac:dyDescent="0.25">
      <c r="A154" s="25"/>
      <c r="B154" s="122">
        <v>1</v>
      </c>
      <c r="C154" s="123" t="s">
        <v>721</v>
      </c>
      <c r="D154" s="213"/>
      <c r="E154" s="220"/>
      <c r="F154" s="304" t="s">
        <v>722</v>
      </c>
      <c r="G154" s="297"/>
      <c r="H154" s="143" t="s">
        <v>43</v>
      </c>
      <c r="I154" s="144"/>
      <c r="J154" s="144"/>
      <c r="K154" s="144"/>
      <c r="L154" s="210" t="s">
        <v>723</v>
      </c>
    </row>
    <row r="155" spans="1:12" ht="14.1" customHeight="1" x14ac:dyDescent="0.25">
      <c r="A155" s="25"/>
      <c r="B155" s="298">
        <v>1</v>
      </c>
      <c r="C155" s="299" t="s">
        <v>724</v>
      </c>
      <c r="D155" s="213"/>
      <c r="E155" s="220"/>
      <c r="F155" s="300"/>
      <c r="G155" s="301" t="s">
        <v>725</v>
      </c>
      <c r="H155" s="143" t="s">
        <v>43</v>
      </c>
      <c r="I155" s="114" t="s">
        <v>74</v>
      </c>
      <c r="J155" s="205">
        <v>4</v>
      </c>
      <c r="K155" s="144"/>
      <c r="L155" s="210" t="s">
        <v>726</v>
      </c>
    </row>
    <row r="156" spans="1:12" ht="14.1" customHeight="1" x14ac:dyDescent="0.25">
      <c r="A156" s="25"/>
      <c r="B156" s="298">
        <v>1</v>
      </c>
      <c r="C156" s="299" t="s">
        <v>727</v>
      </c>
      <c r="D156" s="268"/>
      <c r="E156" s="220"/>
      <c r="F156" s="173"/>
      <c r="G156" s="302" t="s">
        <v>728</v>
      </c>
      <c r="H156" s="143" t="s">
        <v>43</v>
      </c>
      <c r="I156" s="114" t="s">
        <v>74</v>
      </c>
      <c r="J156" s="295" t="s">
        <v>311</v>
      </c>
      <c r="K156" s="144"/>
      <c r="L156" s="267" t="s">
        <v>728</v>
      </c>
    </row>
    <row r="157" spans="1:12" ht="14.1" customHeight="1" x14ac:dyDescent="0.25">
      <c r="A157" s="25"/>
      <c r="B157" s="122" t="s">
        <v>127</v>
      </c>
      <c r="C157" s="123" t="s">
        <v>729</v>
      </c>
      <c r="D157" s="268"/>
      <c r="E157" s="146"/>
      <c r="F157" s="304" t="s">
        <v>730</v>
      </c>
      <c r="G157" s="297"/>
      <c r="H157" s="232" t="s">
        <v>43</v>
      </c>
      <c r="I157" s="144"/>
      <c r="J157" s="144"/>
      <c r="K157" s="144"/>
      <c r="L157" s="210" t="s">
        <v>731</v>
      </c>
    </row>
    <row r="158" spans="1:12" ht="14.1" customHeight="1" x14ac:dyDescent="0.25">
      <c r="A158" s="25"/>
      <c r="B158" s="298">
        <v>1</v>
      </c>
      <c r="C158" s="299" t="s">
        <v>732</v>
      </c>
      <c r="D158" s="219"/>
      <c r="E158" s="146"/>
      <c r="F158" s="300"/>
      <c r="G158" s="301" t="s">
        <v>389</v>
      </c>
      <c r="H158" s="232" t="s">
        <v>43</v>
      </c>
      <c r="I158" s="128" t="s">
        <v>30</v>
      </c>
      <c r="J158" s="240">
        <v>256</v>
      </c>
      <c r="K158" s="144"/>
      <c r="L158" s="210" t="s">
        <v>733</v>
      </c>
    </row>
    <row r="159" spans="1:12" ht="14.1" customHeight="1" x14ac:dyDescent="0.25">
      <c r="A159" s="25"/>
      <c r="B159" s="298">
        <v>1</v>
      </c>
      <c r="C159" s="299" t="s">
        <v>734</v>
      </c>
      <c r="D159" s="219"/>
      <c r="E159" s="146"/>
      <c r="F159" s="173"/>
      <c r="G159" s="302" t="s">
        <v>735</v>
      </c>
      <c r="H159" s="143" t="s">
        <v>43</v>
      </c>
      <c r="I159" s="114" t="s">
        <v>74</v>
      </c>
      <c r="J159" s="205">
        <v>4</v>
      </c>
      <c r="K159" s="144"/>
      <c r="L159" s="210" t="s">
        <v>736</v>
      </c>
    </row>
    <row r="160" spans="1:12" ht="14.1" customHeight="1" x14ac:dyDescent="0.25">
      <c r="A160" s="25"/>
      <c r="B160" s="122" t="s">
        <v>127</v>
      </c>
      <c r="C160" s="123" t="s">
        <v>737</v>
      </c>
      <c r="D160" s="268"/>
      <c r="E160" s="220"/>
      <c r="F160" s="304" t="s">
        <v>738</v>
      </c>
      <c r="G160" s="297"/>
      <c r="H160" s="143" t="s">
        <v>16</v>
      </c>
      <c r="I160" s="144"/>
      <c r="J160" s="144"/>
      <c r="K160" s="144"/>
      <c r="L160" s="80" t="s">
        <v>641</v>
      </c>
    </row>
    <row r="161" spans="1:12" ht="14.1" customHeight="1" x14ac:dyDescent="0.25">
      <c r="A161" s="25"/>
      <c r="B161" s="298">
        <v>1</v>
      </c>
      <c r="C161" s="299" t="s">
        <v>642</v>
      </c>
      <c r="D161" s="268"/>
      <c r="E161" s="220"/>
      <c r="F161" s="300"/>
      <c r="G161" s="301" t="s">
        <v>643</v>
      </c>
      <c r="H161" s="143" t="s">
        <v>16</v>
      </c>
      <c r="I161" s="114" t="s">
        <v>37</v>
      </c>
      <c r="J161" s="144"/>
      <c r="K161" s="289" t="str">
        <f>'Liste Enumération'!F274</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c r="L161" s="290" t="s">
        <v>644</v>
      </c>
    </row>
    <row r="162" spans="1:12" ht="14.45" customHeight="1" x14ac:dyDescent="0.25">
      <c r="A162" s="25"/>
      <c r="B162" s="298">
        <v>1</v>
      </c>
      <c r="C162" s="299" t="s">
        <v>170</v>
      </c>
      <c r="D162" s="268"/>
      <c r="E162" s="220"/>
      <c r="F162" s="173"/>
      <c r="G162" s="302" t="s">
        <v>171</v>
      </c>
      <c r="H162" s="143" t="s">
        <v>43</v>
      </c>
      <c r="I162" s="114" t="s">
        <v>37</v>
      </c>
      <c r="J162" s="144"/>
      <c r="K162" s="291" t="str">
        <f>'Liste Enumération'!F82</f>
        <v>Travaux; Services; Fournitures</v>
      </c>
      <c r="L162" s="196" t="s">
        <v>172</v>
      </c>
    </row>
    <row r="163" spans="1:12" ht="14.1" customHeight="1" x14ac:dyDescent="0.25">
      <c r="A163" s="25"/>
      <c r="B163" s="298" t="s">
        <v>127</v>
      </c>
      <c r="C163" s="299" t="s">
        <v>173</v>
      </c>
      <c r="D163" s="213"/>
      <c r="E163" s="220"/>
      <c r="F163" s="300"/>
      <c r="G163" s="301" t="s">
        <v>174</v>
      </c>
      <c r="H163" s="143" t="s">
        <v>16</v>
      </c>
      <c r="I163" s="114" t="s">
        <v>37</v>
      </c>
      <c r="J163" s="144"/>
      <c r="K163" s="291" t="str">
        <f>'Liste Enumération'!F82</f>
        <v>Travaux; Services; Fournitures</v>
      </c>
      <c r="L163" s="196" t="s">
        <v>175</v>
      </c>
    </row>
    <row r="164" spans="1:12" ht="14.45" customHeight="1" x14ac:dyDescent="0.25">
      <c r="A164" s="25"/>
      <c r="B164" s="298">
        <v>1</v>
      </c>
      <c r="C164" s="299" t="s">
        <v>208</v>
      </c>
      <c r="D164" s="213"/>
      <c r="E164" s="220"/>
      <c r="F164" s="300"/>
      <c r="G164" s="301" t="s">
        <v>209</v>
      </c>
      <c r="H164" s="143" t="s">
        <v>43</v>
      </c>
      <c r="I164" s="114" t="s">
        <v>37</v>
      </c>
      <c r="J164" s="128">
        <v>8</v>
      </c>
      <c r="K164" s="292" t="s">
        <v>210</v>
      </c>
      <c r="L164" s="61" t="s">
        <v>646</v>
      </c>
    </row>
    <row r="165" spans="1:12" ht="14.1" customHeight="1" x14ac:dyDescent="0.25">
      <c r="A165" s="25"/>
      <c r="B165" s="298" t="s">
        <v>127</v>
      </c>
      <c r="C165" s="299" t="s">
        <v>212</v>
      </c>
      <c r="D165" s="268"/>
      <c r="E165" s="220"/>
      <c r="F165" s="300"/>
      <c r="G165" s="301" t="s">
        <v>213</v>
      </c>
      <c r="H165" s="143" t="s">
        <v>43</v>
      </c>
      <c r="I165" s="114" t="s">
        <v>37</v>
      </c>
      <c r="J165" s="128">
        <v>8</v>
      </c>
      <c r="K165" s="293" t="s">
        <v>210</v>
      </c>
      <c r="L165" s="61" t="s">
        <v>646</v>
      </c>
    </row>
    <row r="166" spans="1:12" ht="13.5" customHeight="1" x14ac:dyDescent="0.25">
      <c r="A166" s="25"/>
      <c r="B166" s="298">
        <v>1</v>
      </c>
      <c r="C166" s="299" t="s">
        <v>647</v>
      </c>
      <c r="D166" s="181"/>
      <c r="E166" s="138"/>
      <c r="F166" s="300"/>
      <c r="G166" s="301" t="s">
        <v>648</v>
      </c>
      <c r="H166" s="127" t="s">
        <v>16</v>
      </c>
      <c r="I166" s="128" t="s">
        <v>273</v>
      </c>
      <c r="J166" s="195"/>
      <c r="K166" s="144"/>
      <c r="L166" s="210" t="s">
        <v>649</v>
      </c>
    </row>
    <row r="167" spans="1:12" ht="14.45" customHeight="1" x14ac:dyDescent="0.25">
      <c r="A167" s="25"/>
      <c r="B167" s="298">
        <v>1</v>
      </c>
      <c r="C167" s="299" t="s">
        <v>650</v>
      </c>
      <c r="D167" s="268"/>
      <c r="E167" s="220"/>
      <c r="F167" s="300"/>
      <c r="G167" s="301" t="s">
        <v>651</v>
      </c>
      <c r="H167" s="143" t="s">
        <v>43</v>
      </c>
      <c r="I167" s="114" t="s">
        <v>41</v>
      </c>
      <c r="J167" s="144"/>
      <c r="K167" s="144"/>
      <c r="L167" s="196" t="s">
        <v>652</v>
      </c>
    </row>
    <row r="168" spans="1:12" ht="14.1" customHeight="1" x14ac:dyDescent="0.25">
      <c r="A168" s="25"/>
      <c r="B168" s="298">
        <v>1</v>
      </c>
      <c r="C168" s="299" t="s">
        <v>1479</v>
      </c>
      <c r="D168" s="268"/>
      <c r="E168" s="220"/>
      <c r="F168" s="300"/>
      <c r="G168" s="301" t="s">
        <v>83</v>
      </c>
      <c r="H168" s="143" t="s">
        <v>16</v>
      </c>
      <c r="I168" s="114" t="s">
        <v>273</v>
      </c>
      <c r="J168" s="200"/>
      <c r="K168" s="144"/>
      <c r="L168" s="61"/>
    </row>
    <row r="169" spans="1:12" ht="14.1" customHeight="1" x14ac:dyDescent="0.25">
      <c r="A169" s="25"/>
      <c r="B169" s="298">
        <v>1</v>
      </c>
      <c r="C169" s="299" t="s">
        <v>316</v>
      </c>
      <c r="D169" s="213"/>
      <c r="E169" s="220"/>
      <c r="F169" s="300"/>
      <c r="G169" s="301" t="s">
        <v>317</v>
      </c>
      <c r="H169" s="143" t="s">
        <v>43</v>
      </c>
      <c r="I169" s="114" t="s">
        <v>37</v>
      </c>
      <c r="J169" s="144"/>
      <c r="K169" s="294" t="s">
        <v>653</v>
      </c>
      <c r="L169" s="196" t="s">
        <v>318</v>
      </c>
    </row>
    <row r="170" spans="1:12" ht="14.45" customHeight="1" x14ac:dyDescent="0.25">
      <c r="A170" s="25"/>
      <c r="B170" s="298">
        <v>1</v>
      </c>
      <c r="C170" s="299" t="s">
        <v>654</v>
      </c>
      <c r="D170" s="213"/>
      <c r="E170" s="220"/>
      <c r="F170" s="300"/>
      <c r="G170" s="301" t="s">
        <v>655</v>
      </c>
      <c r="H170" s="143" t="s">
        <v>16</v>
      </c>
      <c r="I170" s="114" t="s">
        <v>37</v>
      </c>
      <c r="J170" s="144"/>
      <c r="K170" s="289" t="str">
        <f>'Liste Enumération'!F225</f>
        <v>Forfaitaire; Unitaire; Mixte</v>
      </c>
      <c r="L170" s="215" t="s">
        <v>656</v>
      </c>
    </row>
    <row r="171" spans="1:12" ht="14.1" customHeight="1" x14ac:dyDescent="0.25">
      <c r="A171" s="25"/>
      <c r="B171" s="298">
        <v>1</v>
      </c>
      <c r="C171" s="299" t="s">
        <v>657</v>
      </c>
      <c r="D171" s="268"/>
      <c r="E171" s="220"/>
      <c r="F171" s="300"/>
      <c r="G171" s="301" t="s">
        <v>658</v>
      </c>
      <c r="H171" s="143" t="s">
        <v>16</v>
      </c>
      <c r="I171" s="114" t="s">
        <v>273</v>
      </c>
      <c r="J171" s="144"/>
      <c r="K171" s="144"/>
      <c r="L171" s="80" t="s">
        <v>659</v>
      </c>
    </row>
    <row r="172" spans="1:12" ht="13.5" customHeight="1" x14ac:dyDescent="0.25">
      <c r="A172" s="25"/>
      <c r="B172" s="298">
        <v>1</v>
      </c>
      <c r="C172" s="299" t="s">
        <v>660</v>
      </c>
      <c r="D172" s="268"/>
      <c r="E172" s="220"/>
      <c r="F172" s="300"/>
      <c r="G172" s="301" t="s">
        <v>661</v>
      </c>
      <c r="H172" s="143" t="s">
        <v>43</v>
      </c>
      <c r="I172" s="114" t="s">
        <v>74</v>
      </c>
      <c r="J172" s="295" t="s">
        <v>311</v>
      </c>
      <c r="K172" s="144"/>
      <c r="L172" s="267" t="s">
        <v>739</v>
      </c>
    </row>
    <row r="173" spans="1:12" ht="14.1" customHeight="1" x14ac:dyDescent="0.25">
      <c r="A173" s="25"/>
      <c r="B173" s="298" t="s">
        <v>127</v>
      </c>
      <c r="C173" s="299" t="s">
        <v>352</v>
      </c>
      <c r="D173" s="268"/>
      <c r="E173" s="220"/>
      <c r="F173" s="300"/>
      <c r="G173" s="301" t="s">
        <v>353</v>
      </c>
      <c r="H173" s="232" t="s">
        <v>43</v>
      </c>
      <c r="I173" s="128" t="s">
        <v>20</v>
      </c>
      <c r="J173" s="240">
        <v>32</v>
      </c>
      <c r="K173" s="144"/>
      <c r="L173" s="210" t="s">
        <v>354</v>
      </c>
    </row>
    <row r="174" spans="1:12" ht="14.1" customHeight="1" x14ac:dyDescent="0.25">
      <c r="A174" s="25"/>
      <c r="B174" s="298" t="s">
        <v>127</v>
      </c>
      <c r="C174" s="299" t="s">
        <v>346</v>
      </c>
      <c r="D174" s="268"/>
      <c r="E174" s="146" t="s">
        <v>296</v>
      </c>
      <c r="F174" s="173"/>
      <c r="G174" s="302" t="s">
        <v>347</v>
      </c>
      <c r="H174" s="143" t="s">
        <v>43</v>
      </c>
      <c r="I174" s="128" t="s">
        <v>20</v>
      </c>
      <c r="J174" s="240">
        <v>50</v>
      </c>
      <c r="K174" s="144"/>
      <c r="L174" s="267" t="s">
        <v>663</v>
      </c>
    </row>
    <row r="175" spans="1:12" ht="14.1" customHeight="1" x14ac:dyDescent="0.25">
      <c r="A175" s="25"/>
      <c r="B175" s="298">
        <v>1</v>
      </c>
      <c r="C175" s="299" t="s">
        <v>664</v>
      </c>
      <c r="D175" s="268"/>
      <c r="E175" s="220"/>
      <c r="F175" s="173"/>
      <c r="G175" s="301" t="s">
        <v>665</v>
      </c>
      <c r="H175" s="143" t="s">
        <v>16</v>
      </c>
      <c r="I175" s="128" t="s">
        <v>37</v>
      </c>
      <c r="J175" s="144"/>
      <c r="K175" s="289" t="str">
        <f>'Liste Enumération'!F305</f>
        <v>Aucune ; Obligatoire ; Facultative ; A chaque bon de commande ; Refusée</v>
      </c>
      <c r="L175" s="267" t="s">
        <v>666</v>
      </c>
    </row>
    <row r="176" spans="1:12" ht="14.1" customHeight="1" x14ac:dyDescent="0.25">
      <c r="A176" s="25"/>
      <c r="B176" s="298">
        <v>1</v>
      </c>
      <c r="C176" s="299" t="s">
        <v>667</v>
      </c>
      <c r="D176" s="268"/>
      <c r="E176" s="308"/>
      <c r="F176" s="174"/>
      <c r="G176" s="309" t="s">
        <v>668</v>
      </c>
      <c r="H176" s="143" t="s">
        <v>16</v>
      </c>
      <c r="I176" s="128" t="s">
        <v>37</v>
      </c>
      <c r="J176" s="144"/>
      <c r="K176" s="289" t="str">
        <f>'Liste Enumération'!F311</f>
        <v>Aucune ; Retenue de garantie ; Garantie à première demande ; Caution Personnelle et solidaire ; Autres</v>
      </c>
      <c r="L176" s="267" t="s">
        <v>669</v>
      </c>
    </row>
    <row r="177" spans="1:12" ht="14.45" customHeight="1" x14ac:dyDescent="0.25">
      <c r="A177" s="25"/>
      <c r="B177" s="192" t="s">
        <v>127</v>
      </c>
      <c r="C177" s="239" t="s">
        <v>740</v>
      </c>
      <c r="D177" s="254" t="s">
        <v>741</v>
      </c>
      <c r="E177" s="255"/>
      <c r="F177" s="255"/>
      <c r="G177" s="255"/>
      <c r="H177" s="143" t="s">
        <v>43</v>
      </c>
      <c r="I177" s="195"/>
      <c r="J177" s="195"/>
      <c r="K177" s="144"/>
      <c r="L177" s="215" t="s">
        <v>742</v>
      </c>
    </row>
    <row r="178" spans="1:12" ht="14.45" customHeight="1" x14ac:dyDescent="0.25">
      <c r="A178" s="25"/>
      <c r="B178" s="197">
        <v>1</v>
      </c>
      <c r="C178" s="203" t="s">
        <v>743</v>
      </c>
      <c r="D178" s="74"/>
      <c r="E178" s="75" t="s">
        <v>744</v>
      </c>
      <c r="F178" s="76"/>
      <c r="G178" s="76"/>
      <c r="H178" s="143" t="s">
        <v>16</v>
      </c>
      <c r="I178" s="114" t="s">
        <v>37</v>
      </c>
      <c r="J178" s="195"/>
      <c r="K178" s="294" t="str">
        <f>'Liste Enumération'!F237</f>
        <v>Actualisation de prix; Affermissement de tranche; Agrément du sous-traitant; Arrêt d’une phase; Avenant; Bon de commande; Certificat administratif; Document unique de marché; Début d’exécution de poste; Déclaration de sous-traitance; Déclenchement de garantie; Demande d’agrément; Demande de paiement; Durée de garantie; Échéance de paiement; Intérêts moratoires; Livraison du poste; Mémoire en réclamation; Mise à disposition de matériel; Mise en demeure; Notification du décompte général; Ordre de service à prix provisoires; Ordre de service de démarrage; Paiement d’acompte; Pénalités; Prolongation de délai; Procès verbal de réception / admission; Reconduction; Résiliation; Révision de prix; Solde; Transaction; Transmission du décompte général; Vérification d’aptitude; Vérification de service régulier; Autres</v>
      </c>
      <c r="L178" s="215" t="s">
        <v>745</v>
      </c>
    </row>
    <row r="179" spans="1:12" ht="14.45" customHeight="1" x14ac:dyDescent="0.25">
      <c r="A179" s="25"/>
      <c r="B179" s="197">
        <v>1</v>
      </c>
      <c r="C179" s="203" t="s">
        <v>746</v>
      </c>
      <c r="D179" s="74"/>
      <c r="E179" s="310" t="s">
        <v>747</v>
      </c>
      <c r="F179" s="257"/>
      <c r="G179" s="76"/>
      <c r="H179" s="143" t="s">
        <v>16</v>
      </c>
      <c r="I179" s="114" t="s">
        <v>30</v>
      </c>
      <c r="J179" s="128">
        <v>256</v>
      </c>
      <c r="K179" s="144"/>
      <c r="L179" s="215" t="s">
        <v>748</v>
      </c>
    </row>
    <row r="180" spans="1:12" ht="14.45" customHeight="1" x14ac:dyDescent="0.25">
      <c r="A180" s="25"/>
      <c r="B180" s="197">
        <v>1</v>
      </c>
      <c r="C180" s="198" t="s">
        <v>749</v>
      </c>
      <c r="D180" s="74"/>
      <c r="E180" s="310" t="s">
        <v>750</v>
      </c>
      <c r="F180" s="257"/>
      <c r="G180" s="76"/>
      <c r="H180" s="143" t="s">
        <v>43</v>
      </c>
      <c r="I180" s="114" t="s">
        <v>30</v>
      </c>
      <c r="J180" s="128">
        <v>256</v>
      </c>
      <c r="K180" s="144"/>
      <c r="L180" s="215" t="s">
        <v>751</v>
      </c>
    </row>
    <row r="181" spans="1:12" ht="14.45" customHeight="1" x14ac:dyDescent="0.25">
      <c r="A181" s="25"/>
      <c r="B181" s="197" t="s">
        <v>127</v>
      </c>
      <c r="C181" s="198" t="s">
        <v>450</v>
      </c>
      <c r="D181" s="275"/>
      <c r="E181" s="75" t="s">
        <v>135</v>
      </c>
      <c r="F181" s="76"/>
      <c r="G181" s="76"/>
      <c r="H181" s="211" t="s">
        <v>16</v>
      </c>
      <c r="I181" s="114" t="s">
        <v>20</v>
      </c>
      <c r="J181" s="128">
        <v>32</v>
      </c>
      <c r="K181" s="144"/>
      <c r="L181" s="117" t="s">
        <v>136</v>
      </c>
    </row>
    <row r="182" spans="1:12" ht="14.45" customHeight="1" x14ac:dyDescent="0.25">
      <c r="A182" s="25"/>
      <c r="B182" s="197">
        <v>1</v>
      </c>
      <c r="C182" s="198" t="s">
        <v>752</v>
      </c>
      <c r="D182" s="275"/>
      <c r="E182" s="75" t="s">
        <v>101</v>
      </c>
      <c r="F182" s="76"/>
      <c r="G182" s="76"/>
      <c r="H182" s="211" t="s">
        <v>43</v>
      </c>
      <c r="I182" s="114" t="s">
        <v>41</v>
      </c>
      <c r="J182" s="144"/>
      <c r="K182" s="144"/>
      <c r="L182" s="311" t="s">
        <v>753</v>
      </c>
    </row>
    <row r="183" spans="1:12" ht="14.45" customHeight="1" x14ac:dyDescent="0.25">
      <c r="A183" s="25"/>
      <c r="B183" s="197" t="s">
        <v>127</v>
      </c>
      <c r="C183" s="203" t="s">
        <v>754</v>
      </c>
      <c r="D183" s="74"/>
      <c r="E183" s="86" t="s">
        <v>755</v>
      </c>
      <c r="F183" s="87"/>
      <c r="G183" s="312"/>
      <c r="H183" s="143" t="s">
        <v>43</v>
      </c>
      <c r="I183" s="144"/>
      <c r="J183" s="144"/>
      <c r="K183" s="313"/>
      <c r="L183" s="215" t="s">
        <v>756</v>
      </c>
    </row>
    <row r="184" spans="1:12" ht="14.45" customHeight="1" x14ac:dyDescent="0.25">
      <c r="A184" s="25"/>
      <c r="B184" s="122">
        <v>1</v>
      </c>
      <c r="C184" s="123" t="s">
        <v>757</v>
      </c>
      <c r="D184" s="74"/>
      <c r="E184" s="220"/>
      <c r="F184" s="125" t="s">
        <v>758</v>
      </c>
      <c r="G184" s="238"/>
      <c r="H184" s="143" t="s">
        <v>43</v>
      </c>
      <c r="I184" s="114" t="s">
        <v>74</v>
      </c>
      <c r="J184" s="128">
        <v>12</v>
      </c>
      <c r="K184" s="144"/>
      <c r="L184" s="215" t="s">
        <v>759</v>
      </c>
    </row>
    <row r="185" spans="1:12" ht="14.45" customHeight="1" x14ac:dyDescent="0.25">
      <c r="A185" s="25"/>
      <c r="B185" s="122">
        <v>1</v>
      </c>
      <c r="C185" s="123" t="s">
        <v>760</v>
      </c>
      <c r="D185" s="74"/>
      <c r="E185" s="220"/>
      <c r="F185" s="125" t="s">
        <v>761</v>
      </c>
      <c r="G185" s="238"/>
      <c r="H185" s="143" t="s">
        <v>43</v>
      </c>
      <c r="I185" s="114" t="s">
        <v>37</v>
      </c>
      <c r="J185" s="195"/>
      <c r="K185" s="314" t="s">
        <v>762</v>
      </c>
      <c r="L185" s="215" t="s">
        <v>763</v>
      </c>
    </row>
    <row r="186" spans="1:12" ht="14.45" customHeight="1" x14ac:dyDescent="0.25">
      <c r="A186" s="25"/>
      <c r="B186" s="122">
        <v>1</v>
      </c>
      <c r="C186" s="123" t="s">
        <v>764</v>
      </c>
      <c r="D186" s="74"/>
      <c r="E186" s="234"/>
      <c r="F186" s="125" t="s">
        <v>765</v>
      </c>
      <c r="G186" s="238"/>
      <c r="H186" s="143" t="s">
        <v>43</v>
      </c>
      <c r="I186" s="114" t="s">
        <v>58</v>
      </c>
      <c r="J186" s="202" t="s">
        <v>59</v>
      </c>
      <c r="K186" s="144"/>
      <c r="L186" s="215" t="s">
        <v>766</v>
      </c>
    </row>
    <row r="187" spans="1:12" ht="14.45" customHeight="1" x14ac:dyDescent="0.25">
      <c r="A187" s="25"/>
      <c r="B187" s="122">
        <v>1</v>
      </c>
      <c r="C187" s="225" t="s">
        <v>346</v>
      </c>
      <c r="D187" s="74"/>
      <c r="E187" s="237"/>
      <c r="F187" s="125" t="s">
        <v>347</v>
      </c>
      <c r="G187" s="238"/>
      <c r="H187" s="143" t="s">
        <v>43</v>
      </c>
      <c r="I187" s="114" t="s">
        <v>20</v>
      </c>
      <c r="J187" s="287">
        <v>50</v>
      </c>
      <c r="K187" s="144"/>
      <c r="L187" s="210" t="s">
        <v>767</v>
      </c>
    </row>
    <row r="188" spans="1:12" ht="14.1" customHeight="1" x14ac:dyDescent="0.25">
      <c r="A188" s="25"/>
      <c r="B188" s="197" t="s">
        <v>127</v>
      </c>
      <c r="C188" s="203" t="s">
        <v>683</v>
      </c>
      <c r="D188" s="213"/>
      <c r="E188" s="86" t="s">
        <v>684</v>
      </c>
      <c r="F188" s="87"/>
      <c r="G188" s="312"/>
      <c r="H188" s="143" t="s">
        <v>43</v>
      </c>
      <c r="I188" s="144"/>
      <c r="J188" s="144"/>
      <c r="K188" s="144"/>
      <c r="L188" s="210" t="s">
        <v>685</v>
      </c>
    </row>
    <row r="189" spans="1:12" ht="14.1" customHeight="1" x14ac:dyDescent="0.25">
      <c r="A189" s="25"/>
      <c r="B189" s="122">
        <v>1</v>
      </c>
      <c r="C189" s="123" t="s">
        <v>686</v>
      </c>
      <c r="D189" s="213"/>
      <c r="E189" s="220"/>
      <c r="F189" s="125" t="s">
        <v>687</v>
      </c>
      <c r="G189" s="238"/>
      <c r="H189" s="143" t="s">
        <v>43</v>
      </c>
      <c r="I189" s="114" t="s">
        <v>37</v>
      </c>
      <c r="J189" s="144"/>
      <c r="K189" s="289" t="str">
        <f>'Liste Enumération'!F233</f>
        <v>Sans borne; Maximum; Minimum</v>
      </c>
      <c r="L189" s="210" t="s">
        <v>768</v>
      </c>
    </row>
    <row r="190" spans="1:12" ht="14.1" customHeight="1" x14ac:dyDescent="0.25">
      <c r="A190" s="25"/>
      <c r="B190" s="122">
        <v>1</v>
      </c>
      <c r="C190" s="123" t="s">
        <v>689</v>
      </c>
      <c r="D190" s="268"/>
      <c r="E190" s="220"/>
      <c r="F190" s="125" t="s">
        <v>690</v>
      </c>
      <c r="G190" s="238"/>
      <c r="H190" s="285" t="s">
        <v>43</v>
      </c>
      <c r="I190" s="114" t="s">
        <v>74</v>
      </c>
      <c r="J190" s="295" t="s">
        <v>311</v>
      </c>
      <c r="K190" s="144"/>
      <c r="L190" s="210" t="s">
        <v>691</v>
      </c>
    </row>
    <row r="191" spans="1:12" ht="14.1" customHeight="1" x14ac:dyDescent="0.25">
      <c r="A191" s="25"/>
      <c r="B191" s="122">
        <v>1</v>
      </c>
      <c r="C191" s="123" t="s">
        <v>692</v>
      </c>
      <c r="D191" s="268"/>
      <c r="E191" s="220"/>
      <c r="F191" s="125" t="s">
        <v>585</v>
      </c>
      <c r="G191" s="238"/>
      <c r="H191" s="285" t="s">
        <v>43</v>
      </c>
      <c r="I191" s="114" t="s">
        <v>74</v>
      </c>
      <c r="J191" s="306">
        <v>12</v>
      </c>
      <c r="K191" s="144"/>
      <c r="L191" s="210" t="s">
        <v>693</v>
      </c>
    </row>
    <row r="192" spans="1:12" ht="14.1" customHeight="1" x14ac:dyDescent="0.25">
      <c r="A192" s="25"/>
      <c r="B192" s="122">
        <v>1</v>
      </c>
      <c r="C192" s="123" t="s">
        <v>694</v>
      </c>
      <c r="D192" s="268"/>
      <c r="E192" s="237"/>
      <c r="F192" s="125" t="s">
        <v>695</v>
      </c>
      <c r="G192" s="238"/>
      <c r="H192" s="285" t="s">
        <v>43</v>
      </c>
      <c r="I192" s="114" t="s">
        <v>74</v>
      </c>
      <c r="J192" s="306">
        <v>12</v>
      </c>
      <c r="K192" s="144"/>
      <c r="L192" s="210" t="s">
        <v>696</v>
      </c>
    </row>
    <row r="193" spans="1:12" ht="14.1" customHeight="1" x14ac:dyDescent="0.25">
      <c r="A193" s="25"/>
      <c r="B193" s="197" t="s">
        <v>127</v>
      </c>
      <c r="C193" s="203" t="s">
        <v>697</v>
      </c>
      <c r="D193" s="268"/>
      <c r="E193" s="86" t="s">
        <v>698</v>
      </c>
      <c r="F193" s="87"/>
      <c r="G193" s="312"/>
      <c r="H193" s="143" t="s">
        <v>43</v>
      </c>
      <c r="I193" s="144"/>
      <c r="J193" s="144"/>
      <c r="K193" s="144"/>
      <c r="L193" s="80" t="s">
        <v>769</v>
      </c>
    </row>
    <row r="194" spans="1:12" ht="14.1" customHeight="1" x14ac:dyDescent="0.25">
      <c r="A194" s="25"/>
      <c r="B194" s="122">
        <v>1</v>
      </c>
      <c r="C194" s="123" t="s">
        <v>700</v>
      </c>
      <c r="D194" s="268"/>
      <c r="E194" s="220"/>
      <c r="F194" s="125" t="s">
        <v>701</v>
      </c>
      <c r="G194" s="238"/>
      <c r="H194" s="143" t="s">
        <v>43</v>
      </c>
      <c r="I194" s="114" t="s">
        <v>37</v>
      </c>
      <c r="J194" s="144"/>
      <c r="K194" s="289" t="str">
        <f>'Liste Enumération'!F233</f>
        <v>Sans borne; Maximum; Minimum</v>
      </c>
      <c r="L194" s="80" t="s">
        <v>688</v>
      </c>
    </row>
    <row r="195" spans="1:12" ht="14.1" customHeight="1" x14ac:dyDescent="0.25">
      <c r="A195" s="25"/>
      <c r="B195" s="122">
        <v>1</v>
      </c>
      <c r="C195" s="123" t="s">
        <v>702</v>
      </c>
      <c r="D195" s="268"/>
      <c r="E195" s="220"/>
      <c r="F195" s="125" t="s">
        <v>282</v>
      </c>
      <c r="G195" s="238"/>
      <c r="H195" s="143" t="s">
        <v>43</v>
      </c>
      <c r="I195" s="114" t="s">
        <v>74</v>
      </c>
      <c r="J195" s="128">
        <v>12</v>
      </c>
      <c r="K195" s="144"/>
      <c r="L195" s="196" t="s">
        <v>703</v>
      </c>
    </row>
    <row r="196" spans="1:12" ht="14.1" customHeight="1" x14ac:dyDescent="0.25">
      <c r="A196" s="25"/>
      <c r="B196" s="122">
        <v>1</v>
      </c>
      <c r="C196" s="123" t="s">
        <v>704</v>
      </c>
      <c r="D196" s="268"/>
      <c r="E196" s="308"/>
      <c r="F196" s="125" t="s">
        <v>284</v>
      </c>
      <c r="G196" s="238"/>
      <c r="H196" s="143" t="s">
        <v>43</v>
      </c>
      <c r="I196" s="114" t="s">
        <v>30</v>
      </c>
      <c r="J196" s="128">
        <v>32</v>
      </c>
      <c r="K196" s="144"/>
      <c r="L196" s="196" t="s">
        <v>705</v>
      </c>
    </row>
    <row r="197" spans="1:12" ht="14.1" customHeight="1" x14ac:dyDescent="0.25">
      <c r="A197" s="25"/>
      <c r="B197" s="197" t="s">
        <v>127</v>
      </c>
      <c r="C197" s="198" t="s">
        <v>770</v>
      </c>
      <c r="D197" s="268"/>
      <c r="E197" s="86" t="s">
        <v>771</v>
      </c>
      <c r="F197" s="87"/>
      <c r="G197" s="312"/>
      <c r="H197" s="285" t="s">
        <v>43</v>
      </c>
      <c r="I197" s="144"/>
      <c r="J197" s="144"/>
      <c r="K197" s="144"/>
      <c r="L197" s="315" t="s">
        <v>772</v>
      </c>
    </row>
    <row r="198" spans="1:12" ht="14.1" customHeight="1" x14ac:dyDescent="0.25">
      <c r="A198" s="25"/>
      <c r="B198" s="122">
        <v>1</v>
      </c>
      <c r="C198" s="225" t="s">
        <v>773</v>
      </c>
      <c r="D198" s="268"/>
      <c r="E198" s="220"/>
      <c r="F198" s="125" t="s">
        <v>588</v>
      </c>
      <c r="G198" s="238"/>
      <c r="H198" s="285" t="s">
        <v>16</v>
      </c>
      <c r="I198" s="114" t="s">
        <v>58</v>
      </c>
      <c r="J198" s="202" t="s">
        <v>59</v>
      </c>
      <c r="K198" s="144"/>
      <c r="L198" s="315" t="s">
        <v>774</v>
      </c>
    </row>
    <row r="199" spans="1:12" ht="14.1" customHeight="1" x14ac:dyDescent="0.25">
      <c r="A199" s="25"/>
      <c r="B199" s="122">
        <v>1</v>
      </c>
      <c r="C199" s="225" t="s">
        <v>775</v>
      </c>
      <c r="D199" s="268"/>
      <c r="E199" s="220"/>
      <c r="F199" s="125" t="s">
        <v>776</v>
      </c>
      <c r="G199" s="238"/>
      <c r="H199" s="285" t="s">
        <v>16</v>
      </c>
      <c r="I199" s="114" t="s">
        <v>37</v>
      </c>
      <c r="J199" s="144"/>
      <c r="K199" s="316" t="str">
        <f>'Liste Enumération'!F317</f>
        <v>Modifications résultant d'une clause de réexamen; Prestations supplémentaires imprévues dans le contrat; Modifications circonstancielles imprévues par l'acheteur; Modifications résultant d'un changement de titulaire; Modifications financières inférieures aux seuils réglementaires; Modifications non substantielles</v>
      </c>
      <c r="L199" s="315" t="s">
        <v>777</v>
      </c>
    </row>
    <row r="200" spans="1:12" ht="14.1" customHeight="1" x14ac:dyDescent="0.25">
      <c r="A200" s="25"/>
      <c r="B200" s="122">
        <v>1</v>
      </c>
      <c r="C200" s="225" t="s">
        <v>778</v>
      </c>
      <c r="D200" s="268"/>
      <c r="E200" s="220"/>
      <c r="F200" s="125" t="s">
        <v>1456</v>
      </c>
      <c r="G200" s="238"/>
      <c r="H200" s="285" t="s">
        <v>16</v>
      </c>
      <c r="I200" s="114" t="s">
        <v>74</v>
      </c>
      <c r="J200" s="128">
        <v>12</v>
      </c>
      <c r="K200" s="144"/>
      <c r="L200" s="315" t="s">
        <v>779</v>
      </c>
    </row>
    <row r="201" spans="1:12" ht="14.1" customHeight="1" x14ac:dyDescent="0.25">
      <c r="A201" s="25"/>
      <c r="B201" s="122">
        <v>1</v>
      </c>
      <c r="C201" s="225" t="s">
        <v>780</v>
      </c>
      <c r="D201" s="268"/>
      <c r="E201" s="220"/>
      <c r="F201" s="125" t="s">
        <v>1457</v>
      </c>
      <c r="G201" s="238"/>
      <c r="H201" s="285" t="s">
        <v>16</v>
      </c>
      <c r="I201" s="114" t="s">
        <v>74</v>
      </c>
      <c r="J201" s="128">
        <v>4</v>
      </c>
      <c r="K201" s="144"/>
      <c r="L201" s="315" t="s">
        <v>781</v>
      </c>
    </row>
    <row r="202" spans="1:12" ht="14.1" customHeight="1" x14ac:dyDescent="0.25">
      <c r="A202" s="25"/>
      <c r="B202" s="122">
        <v>1</v>
      </c>
      <c r="C202" s="225" t="s">
        <v>782</v>
      </c>
      <c r="D202" s="268"/>
      <c r="E202" s="237"/>
      <c r="F202" s="125" t="s">
        <v>783</v>
      </c>
      <c r="G202" s="238"/>
      <c r="H202" s="285" t="s">
        <v>43</v>
      </c>
      <c r="I202" s="114" t="s">
        <v>30</v>
      </c>
      <c r="J202" s="306">
        <v>100</v>
      </c>
      <c r="K202" s="144"/>
      <c r="L202" s="315" t="s">
        <v>784</v>
      </c>
    </row>
    <row r="203" spans="1:12" ht="14.1" customHeight="1" x14ac:dyDescent="0.25">
      <c r="A203" s="25"/>
      <c r="B203" s="197" t="s">
        <v>127</v>
      </c>
      <c r="C203" s="198" t="s">
        <v>785</v>
      </c>
      <c r="D203" s="268"/>
      <c r="E203" s="86" t="s">
        <v>658</v>
      </c>
      <c r="F203" s="87"/>
      <c r="G203" s="312"/>
      <c r="H203" s="285" t="s">
        <v>43</v>
      </c>
      <c r="I203" s="144"/>
      <c r="J203" s="144"/>
      <c r="K203" s="144"/>
      <c r="L203" s="315" t="s">
        <v>1447</v>
      </c>
    </row>
    <row r="204" spans="1:12" ht="14.1" customHeight="1" x14ac:dyDescent="0.25">
      <c r="A204" s="25"/>
      <c r="B204" s="122">
        <v>1</v>
      </c>
      <c r="C204" s="225" t="s">
        <v>787</v>
      </c>
      <c r="D204" s="268"/>
      <c r="E204" s="220"/>
      <c r="F204" s="125" t="s">
        <v>62</v>
      </c>
      <c r="G204" s="238"/>
      <c r="H204" s="285" t="s">
        <v>16</v>
      </c>
      <c r="I204" s="114" t="s">
        <v>58</v>
      </c>
      <c r="J204" s="202" t="s">
        <v>59</v>
      </c>
      <c r="K204" s="144"/>
      <c r="L204" s="315" t="s">
        <v>788</v>
      </c>
    </row>
    <row r="205" spans="1:12" ht="14.1" customHeight="1" x14ac:dyDescent="0.25">
      <c r="A205" s="25"/>
      <c r="B205" s="122">
        <v>1</v>
      </c>
      <c r="C205" s="225" t="s">
        <v>789</v>
      </c>
      <c r="D205" s="268"/>
      <c r="E205" s="220"/>
      <c r="F205" s="125" t="s">
        <v>790</v>
      </c>
      <c r="G205" s="238"/>
      <c r="H205" s="285" t="s">
        <v>43</v>
      </c>
      <c r="I205" s="114" t="s">
        <v>74</v>
      </c>
      <c r="J205" s="306">
        <v>4</v>
      </c>
      <c r="K205" s="144"/>
      <c r="L205" s="315" t="s">
        <v>791</v>
      </c>
    </row>
    <row r="206" spans="1:12" ht="14.1" customHeight="1" x14ac:dyDescent="0.25">
      <c r="A206" s="25"/>
      <c r="B206" s="122">
        <v>1</v>
      </c>
      <c r="C206" s="225" t="s">
        <v>792</v>
      </c>
      <c r="D206" s="268"/>
      <c r="E206" s="308"/>
      <c r="F206" s="125" t="s">
        <v>793</v>
      </c>
      <c r="G206" s="238"/>
      <c r="H206" s="285" t="s">
        <v>43</v>
      </c>
      <c r="I206" s="114" t="s">
        <v>74</v>
      </c>
      <c r="J206" s="306">
        <v>4</v>
      </c>
      <c r="K206" s="144"/>
      <c r="L206" s="315" t="s">
        <v>794</v>
      </c>
    </row>
    <row r="207" spans="1:12" ht="14.1" customHeight="1" x14ac:dyDescent="0.25">
      <c r="A207" s="25"/>
      <c r="B207" s="197" t="s">
        <v>127</v>
      </c>
      <c r="C207" s="198" t="s">
        <v>795</v>
      </c>
      <c r="D207" s="268"/>
      <c r="E207" s="86" t="s">
        <v>796</v>
      </c>
      <c r="F207" s="87"/>
      <c r="G207" s="312"/>
      <c r="H207" s="285" t="s">
        <v>43</v>
      </c>
      <c r="I207" s="144"/>
      <c r="J207" s="144"/>
      <c r="K207" s="144"/>
      <c r="L207" s="315" t="s">
        <v>786</v>
      </c>
    </row>
    <row r="208" spans="1:12" ht="14.1" customHeight="1" x14ac:dyDescent="0.25">
      <c r="A208" s="25"/>
      <c r="B208" s="122">
        <v>1</v>
      </c>
      <c r="C208" s="225" t="s">
        <v>797</v>
      </c>
      <c r="D208" s="268"/>
      <c r="E208" s="308"/>
      <c r="F208" s="125" t="s">
        <v>588</v>
      </c>
      <c r="G208" s="238"/>
      <c r="H208" s="285" t="s">
        <v>16</v>
      </c>
      <c r="I208" s="114" t="s">
        <v>58</v>
      </c>
      <c r="J208" s="202" t="s">
        <v>59</v>
      </c>
      <c r="K208" s="144"/>
      <c r="L208" s="315" t="s">
        <v>798</v>
      </c>
    </row>
    <row r="209" spans="1:13" ht="14.45" customHeight="1" x14ac:dyDescent="0.25">
      <c r="A209" s="25"/>
      <c r="B209" s="192" t="s">
        <v>127</v>
      </c>
      <c r="C209" s="239" t="s">
        <v>799</v>
      </c>
      <c r="D209" s="317" t="s">
        <v>800</v>
      </c>
      <c r="E209" s="255"/>
      <c r="F209" s="255"/>
      <c r="G209" s="318"/>
      <c r="H209" s="285" t="s">
        <v>16</v>
      </c>
      <c r="I209" s="144"/>
      <c r="J209" s="144"/>
      <c r="K209" s="144"/>
      <c r="L209" s="210" t="s">
        <v>801</v>
      </c>
      <c r="M209" s="10"/>
    </row>
    <row r="210" spans="1:13" ht="14.45" customHeight="1" x14ac:dyDescent="0.25">
      <c r="A210" s="25"/>
      <c r="B210" s="197">
        <v>1</v>
      </c>
      <c r="C210" s="203" t="s">
        <v>802</v>
      </c>
      <c r="D210" s="219"/>
      <c r="E210" s="319" t="s">
        <v>803</v>
      </c>
      <c r="F210" s="269"/>
      <c r="G210" s="312"/>
      <c r="H210" s="285" t="s">
        <v>43</v>
      </c>
      <c r="I210" s="114" t="s">
        <v>30</v>
      </c>
      <c r="J210" s="114">
        <v>256</v>
      </c>
      <c r="K210" s="144"/>
      <c r="L210" s="210" t="s">
        <v>804</v>
      </c>
      <c r="M210" s="10"/>
    </row>
    <row r="211" spans="1:13" ht="14.45" customHeight="1" x14ac:dyDescent="0.25">
      <c r="A211" s="25"/>
      <c r="B211" s="197">
        <v>1</v>
      </c>
      <c r="C211" s="203" t="s">
        <v>450</v>
      </c>
      <c r="D211" s="219"/>
      <c r="E211" s="319" t="s">
        <v>135</v>
      </c>
      <c r="F211" s="269"/>
      <c r="G211" s="312"/>
      <c r="H211" s="211" t="s">
        <v>43</v>
      </c>
      <c r="I211" s="114" t="s">
        <v>20</v>
      </c>
      <c r="J211" s="128">
        <v>32</v>
      </c>
      <c r="K211" s="144"/>
      <c r="L211" s="196" t="s">
        <v>136</v>
      </c>
      <c r="M211" s="10"/>
    </row>
    <row r="212" spans="1:13" ht="14.45" customHeight="1" x14ac:dyDescent="0.25">
      <c r="A212" s="25"/>
      <c r="B212" s="197">
        <v>1</v>
      </c>
      <c r="C212" s="203" t="s">
        <v>805</v>
      </c>
      <c r="D212" s="268"/>
      <c r="E212" s="319" t="s">
        <v>806</v>
      </c>
      <c r="F212" s="269"/>
      <c r="G212" s="312"/>
      <c r="H212" s="285" t="s">
        <v>16</v>
      </c>
      <c r="I212" s="114" t="s">
        <v>30</v>
      </c>
      <c r="J212" s="128">
        <v>256</v>
      </c>
      <c r="K212" s="144"/>
      <c r="L212" s="210" t="s">
        <v>807</v>
      </c>
    </row>
    <row r="213" spans="1:13" ht="14.45" customHeight="1" x14ac:dyDescent="0.25">
      <c r="A213" s="25"/>
      <c r="B213" s="197">
        <v>1</v>
      </c>
      <c r="C213" s="203" t="s">
        <v>808</v>
      </c>
      <c r="D213" s="268"/>
      <c r="E213" s="319" t="s">
        <v>809</v>
      </c>
      <c r="F213" s="269"/>
      <c r="G213" s="312"/>
      <c r="H213" s="285" t="s">
        <v>16</v>
      </c>
      <c r="I213" s="114" t="s">
        <v>37</v>
      </c>
      <c r="J213" s="144"/>
      <c r="K213" s="201" t="str">
        <f>'Liste Enumération'!F293</f>
        <v>RIB; IBAN</v>
      </c>
      <c r="L213" s="210" t="s">
        <v>810</v>
      </c>
    </row>
    <row r="214" spans="1:13" ht="14.45" customHeight="1" x14ac:dyDescent="0.25">
      <c r="A214" s="25"/>
      <c r="B214" s="197">
        <v>1</v>
      </c>
      <c r="C214" s="203" t="s">
        <v>811</v>
      </c>
      <c r="D214" s="268"/>
      <c r="E214" s="86" t="s">
        <v>812</v>
      </c>
      <c r="F214" s="76"/>
      <c r="G214" s="206"/>
      <c r="H214" s="285" t="s">
        <v>16</v>
      </c>
      <c r="I214" s="144"/>
      <c r="J214" s="144"/>
      <c r="K214" s="144"/>
      <c r="L214" s="210" t="s">
        <v>813</v>
      </c>
    </row>
    <row r="215" spans="1:13" ht="14.45" customHeight="1" x14ac:dyDescent="0.25">
      <c r="A215" s="25"/>
      <c r="B215" s="122">
        <v>1</v>
      </c>
      <c r="C215" s="123" t="s">
        <v>814</v>
      </c>
      <c r="D215" s="268"/>
      <c r="E215" s="220"/>
      <c r="F215" s="125" t="s">
        <v>529</v>
      </c>
      <c r="G215" s="238"/>
      <c r="H215" s="285" t="s">
        <v>43</v>
      </c>
      <c r="I215" s="114" t="s">
        <v>30</v>
      </c>
      <c r="J215" s="114">
        <v>2</v>
      </c>
      <c r="K215" s="144"/>
      <c r="L215" s="210" t="s">
        <v>815</v>
      </c>
    </row>
    <row r="216" spans="1:13" ht="14.45" customHeight="1" x14ac:dyDescent="0.25">
      <c r="A216" s="25"/>
      <c r="B216" s="122">
        <v>1</v>
      </c>
      <c r="C216" s="123" t="s">
        <v>816</v>
      </c>
      <c r="D216" s="268"/>
      <c r="E216" s="220"/>
      <c r="F216" s="125" t="s">
        <v>817</v>
      </c>
      <c r="G216" s="238"/>
      <c r="H216" s="285" t="s">
        <v>43</v>
      </c>
      <c r="I216" s="114" t="s">
        <v>74</v>
      </c>
      <c r="J216" s="114">
        <v>2</v>
      </c>
      <c r="K216" s="144"/>
      <c r="L216" s="210" t="s">
        <v>818</v>
      </c>
      <c r="M216" s="10"/>
    </row>
    <row r="217" spans="1:13" ht="14.45" customHeight="1" x14ac:dyDescent="0.25">
      <c r="A217" s="25"/>
      <c r="B217" s="122">
        <v>1</v>
      </c>
      <c r="C217" s="123" t="s">
        <v>819</v>
      </c>
      <c r="D217" s="268"/>
      <c r="E217" s="220"/>
      <c r="F217" s="288" t="s">
        <v>820</v>
      </c>
      <c r="G217" s="297"/>
      <c r="H217" s="285" t="s">
        <v>16</v>
      </c>
      <c r="I217" s="144"/>
      <c r="J217" s="144"/>
      <c r="K217" s="144"/>
      <c r="L217" s="210" t="s">
        <v>821</v>
      </c>
      <c r="M217" s="10"/>
    </row>
    <row r="218" spans="1:13" ht="14.45" customHeight="1" x14ac:dyDescent="0.25">
      <c r="A218" s="25"/>
      <c r="B218" s="298">
        <v>1</v>
      </c>
      <c r="C218" s="299" t="s">
        <v>822</v>
      </c>
      <c r="D218" s="268"/>
      <c r="E218" s="220"/>
      <c r="F218" s="320"/>
      <c r="G218" s="321" t="s">
        <v>823</v>
      </c>
      <c r="H218" s="285" t="s">
        <v>16</v>
      </c>
      <c r="I218" s="114" t="s">
        <v>74</v>
      </c>
      <c r="J218" s="114">
        <v>5</v>
      </c>
      <c r="K218" s="144"/>
      <c r="L218" s="210" t="s">
        <v>824</v>
      </c>
      <c r="M218" s="10"/>
    </row>
    <row r="219" spans="1:13" ht="14.45" customHeight="1" x14ac:dyDescent="0.25">
      <c r="A219" s="25"/>
      <c r="B219" s="298">
        <v>1</v>
      </c>
      <c r="C219" s="299" t="s">
        <v>825</v>
      </c>
      <c r="D219" s="268"/>
      <c r="E219" s="220"/>
      <c r="F219" s="320"/>
      <c r="G219" s="321" t="s">
        <v>826</v>
      </c>
      <c r="H219" s="285" t="s">
        <v>16</v>
      </c>
      <c r="I219" s="114" t="s">
        <v>74</v>
      </c>
      <c r="J219" s="114">
        <v>5</v>
      </c>
      <c r="K219" s="144"/>
      <c r="L219" s="210" t="s">
        <v>827</v>
      </c>
      <c r="M219" s="10"/>
    </row>
    <row r="220" spans="1:13" ht="14.45" customHeight="1" x14ac:dyDescent="0.25">
      <c r="A220" s="25"/>
      <c r="B220" s="298">
        <v>1</v>
      </c>
      <c r="C220" s="299" t="s">
        <v>828</v>
      </c>
      <c r="D220" s="268"/>
      <c r="E220" s="220"/>
      <c r="F220" s="320"/>
      <c r="G220" s="321" t="s">
        <v>829</v>
      </c>
      <c r="H220" s="285" t="s">
        <v>16</v>
      </c>
      <c r="I220" s="114" t="s">
        <v>30</v>
      </c>
      <c r="J220" s="114">
        <v>11</v>
      </c>
      <c r="K220" s="144"/>
      <c r="L220" s="210" t="s">
        <v>830</v>
      </c>
      <c r="M220" s="10"/>
    </row>
    <row r="221" spans="1:13" ht="14.45" customHeight="1" x14ac:dyDescent="0.25">
      <c r="A221" s="25"/>
      <c r="B221" s="298">
        <v>1</v>
      </c>
      <c r="C221" s="299" t="s">
        <v>831</v>
      </c>
      <c r="D221" s="268"/>
      <c r="E221" s="220"/>
      <c r="F221" s="322"/>
      <c r="G221" s="321" t="s">
        <v>832</v>
      </c>
      <c r="H221" s="285" t="s">
        <v>16</v>
      </c>
      <c r="I221" s="114" t="s">
        <v>74</v>
      </c>
      <c r="J221" s="114">
        <v>2</v>
      </c>
      <c r="K221" s="144"/>
      <c r="L221" s="210" t="s">
        <v>833</v>
      </c>
    </row>
    <row r="222" spans="1:13" ht="14.1" customHeight="1" x14ac:dyDescent="0.25">
      <c r="A222" s="25"/>
      <c r="B222" s="197" t="s">
        <v>127</v>
      </c>
      <c r="C222" s="203" t="s">
        <v>346</v>
      </c>
      <c r="D222" s="74"/>
      <c r="E222" s="75" t="s">
        <v>347</v>
      </c>
      <c r="F222" s="76"/>
      <c r="G222" s="206"/>
      <c r="H222" s="232" t="s">
        <v>16</v>
      </c>
      <c r="I222" s="128" t="s">
        <v>20</v>
      </c>
      <c r="J222" s="240">
        <v>50</v>
      </c>
      <c r="K222" s="144"/>
      <c r="L222" s="210" t="s">
        <v>834</v>
      </c>
    </row>
    <row r="223" spans="1:13" ht="14.45" customHeight="1" x14ac:dyDescent="0.25">
      <c r="A223" s="25"/>
      <c r="B223" s="323">
        <v>1</v>
      </c>
      <c r="C223" s="324" t="s">
        <v>835</v>
      </c>
      <c r="D223" s="254" t="s">
        <v>836</v>
      </c>
      <c r="E223" s="325"/>
      <c r="F223" s="326"/>
      <c r="G223" s="327"/>
      <c r="H223" s="127" t="s">
        <v>16</v>
      </c>
      <c r="I223" s="144"/>
      <c r="J223" s="144"/>
      <c r="K223" s="144"/>
      <c r="L223" s="210" t="s">
        <v>837</v>
      </c>
    </row>
    <row r="224" spans="1:13" s="21" customFormat="1" ht="13.5" customHeight="1" x14ac:dyDescent="0.25">
      <c r="A224" s="278"/>
      <c r="B224" s="279">
        <v>1</v>
      </c>
      <c r="C224" s="280" t="s">
        <v>838</v>
      </c>
      <c r="D224" s="74"/>
      <c r="E224" s="86" t="s">
        <v>839</v>
      </c>
      <c r="F224" s="76"/>
      <c r="G224" s="206"/>
      <c r="H224" s="328" t="s">
        <v>16</v>
      </c>
      <c r="I224" s="282"/>
      <c r="J224" s="282"/>
      <c r="K224" s="282"/>
      <c r="L224" s="80" t="s">
        <v>840</v>
      </c>
      <c r="M224" s="15"/>
    </row>
    <row r="225" spans="1:14" s="21" customFormat="1" ht="14.45" customHeight="1" x14ac:dyDescent="0.25">
      <c r="A225" s="278"/>
      <c r="B225" s="329">
        <v>1</v>
      </c>
      <c r="C225" s="330" t="s">
        <v>841</v>
      </c>
      <c r="D225" s="268"/>
      <c r="E225" s="220"/>
      <c r="F225" s="125" t="s">
        <v>842</v>
      </c>
      <c r="G225" s="238"/>
      <c r="H225" s="207" t="s">
        <v>16</v>
      </c>
      <c r="I225" s="208" t="s">
        <v>30</v>
      </c>
      <c r="J225" s="240">
        <v>256</v>
      </c>
      <c r="K225" s="282"/>
      <c r="L225" s="210" t="s">
        <v>843</v>
      </c>
      <c r="M225" s="15"/>
      <c r="N225" s="22"/>
    </row>
    <row r="226" spans="1:14" s="21" customFormat="1" ht="14.45" customHeight="1" x14ac:dyDescent="0.25">
      <c r="A226" s="278"/>
      <c r="B226" s="329">
        <v>1</v>
      </c>
      <c r="C226" s="330" t="s">
        <v>844</v>
      </c>
      <c r="D226" s="268"/>
      <c r="E226" s="220"/>
      <c r="F226" s="125" t="s">
        <v>845</v>
      </c>
      <c r="G226" s="238"/>
      <c r="H226" s="328" t="s">
        <v>43</v>
      </c>
      <c r="I226" s="208" t="s">
        <v>30</v>
      </c>
      <c r="J226" s="240">
        <v>1024</v>
      </c>
      <c r="K226" s="282"/>
      <c r="L226" s="210" t="s">
        <v>846</v>
      </c>
      <c r="M226" s="15"/>
      <c r="N226" s="22"/>
    </row>
    <row r="227" spans="1:14" s="21" customFormat="1" ht="14.45" customHeight="1" x14ac:dyDescent="0.25">
      <c r="A227" s="278"/>
      <c r="B227" s="122">
        <v>1</v>
      </c>
      <c r="C227" s="330" t="s">
        <v>847</v>
      </c>
      <c r="D227" s="268"/>
      <c r="E227" s="220"/>
      <c r="F227" s="125" t="s">
        <v>848</v>
      </c>
      <c r="G227" s="238"/>
      <c r="H227" s="328" t="s">
        <v>16</v>
      </c>
      <c r="I227" s="208" t="s">
        <v>273</v>
      </c>
      <c r="J227" s="144"/>
      <c r="K227" s="144"/>
      <c r="L227" s="210" t="s">
        <v>849</v>
      </c>
      <c r="M227" s="15"/>
      <c r="N227" s="22"/>
    </row>
    <row r="228" spans="1:14" s="21" customFormat="1" ht="13.5" customHeight="1" x14ac:dyDescent="0.25">
      <c r="A228" s="278"/>
      <c r="B228" s="279">
        <v>1</v>
      </c>
      <c r="C228" s="280" t="s">
        <v>850</v>
      </c>
      <c r="D228" s="74"/>
      <c r="E228" s="86" t="s">
        <v>851</v>
      </c>
      <c r="F228" s="76"/>
      <c r="G228" s="206"/>
      <c r="H228" s="328" t="s">
        <v>16</v>
      </c>
      <c r="I228" s="282"/>
      <c r="J228" s="282"/>
      <c r="K228" s="282"/>
      <c r="L228" s="80" t="s">
        <v>852</v>
      </c>
      <c r="M228" s="15"/>
    </row>
    <row r="229" spans="1:14" s="21" customFormat="1" ht="14.45" customHeight="1" x14ac:dyDescent="0.25">
      <c r="A229" s="278"/>
      <c r="B229" s="329">
        <v>1</v>
      </c>
      <c r="C229" s="330" t="s">
        <v>844</v>
      </c>
      <c r="D229" s="268"/>
      <c r="E229" s="220"/>
      <c r="F229" s="125" t="s">
        <v>842</v>
      </c>
      <c r="G229" s="238"/>
      <c r="H229" s="207" t="s">
        <v>16</v>
      </c>
      <c r="I229" s="208" t="s">
        <v>30</v>
      </c>
      <c r="J229" s="240">
        <v>256</v>
      </c>
      <c r="K229" s="282"/>
      <c r="L229" s="210" t="s">
        <v>843</v>
      </c>
      <c r="M229" s="15"/>
      <c r="N229" s="22"/>
    </row>
    <row r="230" spans="1:14" s="21" customFormat="1" ht="14.45" customHeight="1" x14ac:dyDescent="0.25">
      <c r="A230" s="278"/>
      <c r="B230" s="329">
        <v>1</v>
      </c>
      <c r="C230" s="330" t="s">
        <v>841</v>
      </c>
      <c r="D230" s="268"/>
      <c r="E230" s="220"/>
      <c r="F230" s="125" t="s">
        <v>845</v>
      </c>
      <c r="G230" s="238"/>
      <c r="H230" s="328" t="s">
        <v>43</v>
      </c>
      <c r="I230" s="208" t="s">
        <v>30</v>
      </c>
      <c r="J230" s="240">
        <v>1024</v>
      </c>
      <c r="K230" s="282"/>
      <c r="L230" s="210" t="s">
        <v>846</v>
      </c>
      <c r="M230" s="15"/>
      <c r="N230" s="22"/>
    </row>
    <row r="231" spans="1:14" ht="14.45" customHeight="1" x14ac:dyDescent="0.25">
      <c r="A231" s="25"/>
      <c r="B231" s="122">
        <v>1</v>
      </c>
      <c r="C231" s="123" t="s">
        <v>450</v>
      </c>
      <c r="D231" s="219"/>
      <c r="E231" s="220"/>
      <c r="F231" s="125" t="s">
        <v>135</v>
      </c>
      <c r="G231" s="238"/>
      <c r="H231" s="211" t="s">
        <v>16</v>
      </c>
      <c r="I231" s="114" t="s">
        <v>20</v>
      </c>
      <c r="J231" s="128">
        <v>32</v>
      </c>
      <c r="K231" s="144"/>
      <c r="L231" s="196" t="s">
        <v>136</v>
      </c>
      <c r="M231" s="10"/>
    </row>
    <row r="232" spans="1:14" s="21" customFormat="1" ht="14.45" customHeight="1" x14ac:dyDescent="0.25">
      <c r="A232" s="278"/>
      <c r="B232" s="122">
        <v>1</v>
      </c>
      <c r="C232" s="330" t="s">
        <v>847</v>
      </c>
      <c r="D232" s="268"/>
      <c r="E232" s="220"/>
      <c r="F232" s="125" t="s">
        <v>848</v>
      </c>
      <c r="G232" s="238"/>
      <c r="H232" s="328" t="s">
        <v>16</v>
      </c>
      <c r="I232" s="208" t="s">
        <v>273</v>
      </c>
      <c r="J232" s="144"/>
      <c r="K232" s="144"/>
      <c r="L232" s="210" t="s">
        <v>849</v>
      </c>
      <c r="M232" s="15"/>
      <c r="N232" s="22"/>
    </row>
    <row r="233" spans="1:14" ht="14.45" customHeight="1" x14ac:dyDescent="0.25">
      <c r="A233" s="25"/>
      <c r="B233" s="197">
        <v>1</v>
      </c>
      <c r="C233" s="203" t="s">
        <v>853</v>
      </c>
      <c r="D233" s="213"/>
      <c r="E233" s="86" t="s">
        <v>854</v>
      </c>
      <c r="F233" s="262"/>
      <c r="G233" s="312"/>
      <c r="H233" s="127" t="s">
        <v>43</v>
      </c>
      <c r="I233" s="144"/>
      <c r="J233" s="144"/>
      <c r="K233" s="144"/>
      <c r="L233" s="210" t="s">
        <v>855</v>
      </c>
    </row>
    <row r="234" spans="1:14" ht="14.45" customHeight="1" x14ac:dyDescent="0.25">
      <c r="A234" s="25"/>
      <c r="B234" s="122">
        <v>1</v>
      </c>
      <c r="C234" s="123" t="s">
        <v>856</v>
      </c>
      <c r="D234" s="213"/>
      <c r="E234" s="220"/>
      <c r="F234" s="125" t="s">
        <v>857</v>
      </c>
      <c r="G234" s="238"/>
      <c r="H234" s="127" t="s">
        <v>43</v>
      </c>
      <c r="I234" s="114" t="s">
        <v>273</v>
      </c>
      <c r="J234" s="144"/>
      <c r="K234" s="144"/>
      <c r="L234" s="210" t="s">
        <v>858</v>
      </c>
    </row>
    <row r="235" spans="1:14" ht="14.45" customHeight="1" x14ac:dyDescent="0.25">
      <c r="A235" s="25"/>
      <c r="B235" s="122">
        <v>1</v>
      </c>
      <c r="C235" s="123" t="s">
        <v>859</v>
      </c>
      <c r="D235" s="213"/>
      <c r="E235" s="220"/>
      <c r="F235" s="125" t="s">
        <v>860</v>
      </c>
      <c r="G235" s="238"/>
      <c r="H235" s="127" t="s">
        <v>43</v>
      </c>
      <c r="I235" s="114" t="s">
        <v>273</v>
      </c>
      <c r="J235" s="144"/>
      <c r="K235" s="144"/>
      <c r="L235" s="210" t="s">
        <v>861</v>
      </c>
    </row>
    <row r="236" spans="1:14" ht="14.45" customHeight="1" x14ac:dyDescent="0.25">
      <c r="A236" s="25"/>
      <c r="B236" s="122">
        <v>1</v>
      </c>
      <c r="C236" s="123" t="s">
        <v>862</v>
      </c>
      <c r="D236" s="213"/>
      <c r="E236" s="234"/>
      <c r="F236" s="125" t="s">
        <v>863</v>
      </c>
      <c r="G236" s="238"/>
      <c r="H236" s="127" t="s">
        <v>43</v>
      </c>
      <c r="I236" s="114" t="s">
        <v>273</v>
      </c>
      <c r="J236" s="144"/>
      <c r="K236" s="144"/>
      <c r="L236" s="210" t="s">
        <v>864</v>
      </c>
    </row>
    <row r="237" spans="1:14" ht="14.1" customHeight="1" x14ac:dyDescent="0.25">
      <c r="A237" s="25"/>
      <c r="B237" s="122" t="s">
        <v>127</v>
      </c>
      <c r="C237" s="123" t="s">
        <v>346</v>
      </c>
      <c r="D237" s="74"/>
      <c r="E237" s="234"/>
      <c r="F237" s="125" t="s">
        <v>347</v>
      </c>
      <c r="G237" s="238"/>
      <c r="H237" s="232" t="s">
        <v>16</v>
      </c>
      <c r="I237" s="128" t="s">
        <v>20</v>
      </c>
      <c r="J237" s="240">
        <v>50</v>
      </c>
      <c r="K237" s="144"/>
      <c r="L237" s="210" t="s">
        <v>865</v>
      </c>
    </row>
    <row r="238" spans="1:14" ht="14.45" customHeight="1" x14ac:dyDescent="0.25">
      <c r="A238" s="25"/>
      <c r="B238" s="197">
        <v>1</v>
      </c>
      <c r="C238" s="203" t="s">
        <v>866</v>
      </c>
      <c r="D238" s="213"/>
      <c r="E238" s="86" t="s">
        <v>867</v>
      </c>
      <c r="F238" s="262"/>
      <c r="G238" s="312"/>
      <c r="H238" s="127" t="s">
        <v>43</v>
      </c>
      <c r="I238" s="144"/>
      <c r="J238" s="144"/>
      <c r="K238" s="144"/>
      <c r="L238" s="210" t="s">
        <v>855</v>
      </c>
    </row>
    <row r="239" spans="1:14" ht="14.45" customHeight="1" x14ac:dyDescent="0.25">
      <c r="A239" s="25"/>
      <c r="B239" s="122">
        <v>1</v>
      </c>
      <c r="C239" s="123" t="s">
        <v>856</v>
      </c>
      <c r="D239" s="213"/>
      <c r="E239" s="220"/>
      <c r="F239" s="125" t="s">
        <v>868</v>
      </c>
      <c r="G239" s="238"/>
      <c r="H239" s="127" t="s">
        <v>43</v>
      </c>
      <c r="I239" s="114" t="s">
        <v>273</v>
      </c>
      <c r="J239" s="144"/>
      <c r="K239" s="144"/>
      <c r="L239" s="210" t="s">
        <v>869</v>
      </c>
    </row>
    <row r="240" spans="1:14" ht="14.45" customHeight="1" x14ac:dyDescent="0.25">
      <c r="A240" s="25"/>
      <c r="B240" s="122">
        <v>1</v>
      </c>
      <c r="C240" s="123" t="s">
        <v>859</v>
      </c>
      <c r="D240" s="213"/>
      <c r="E240" s="220"/>
      <c r="F240" s="125" t="s">
        <v>860</v>
      </c>
      <c r="G240" s="238"/>
      <c r="H240" s="127" t="s">
        <v>43</v>
      </c>
      <c r="I240" s="114" t="s">
        <v>273</v>
      </c>
      <c r="J240" s="144"/>
      <c r="K240" s="144"/>
      <c r="L240" s="210" t="s">
        <v>870</v>
      </c>
    </row>
    <row r="241" spans="1:13" ht="14.45" customHeight="1" x14ac:dyDescent="0.25">
      <c r="A241" s="25"/>
      <c r="B241" s="122">
        <v>1</v>
      </c>
      <c r="C241" s="123" t="s">
        <v>862</v>
      </c>
      <c r="D241" s="213"/>
      <c r="E241" s="234"/>
      <c r="F241" s="125" t="s">
        <v>863</v>
      </c>
      <c r="G241" s="238"/>
      <c r="H241" s="127" t="s">
        <v>43</v>
      </c>
      <c r="I241" s="114" t="s">
        <v>273</v>
      </c>
      <c r="J241" s="144"/>
      <c r="K241" s="144"/>
      <c r="L241" s="210" t="s">
        <v>871</v>
      </c>
    </row>
    <row r="242" spans="1:13" ht="14.1" customHeight="1" x14ac:dyDescent="0.25">
      <c r="A242" s="25"/>
      <c r="B242" s="122" t="s">
        <v>127</v>
      </c>
      <c r="C242" s="123" t="s">
        <v>346</v>
      </c>
      <c r="D242" s="268"/>
      <c r="E242" s="237"/>
      <c r="F242" s="125" t="s">
        <v>347</v>
      </c>
      <c r="G242" s="238"/>
      <c r="H242" s="232" t="s">
        <v>16</v>
      </c>
      <c r="I242" s="128" t="s">
        <v>20</v>
      </c>
      <c r="J242" s="240">
        <v>50</v>
      </c>
      <c r="K242" s="144"/>
      <c r="L242" s="210" t="s">
        <v>865</v>
      </c>
    </row>
    <row r="243" spans="1:13" ht="14.1" customHeight="1" x14ac:dyDescent="0.25">
      <c r="A243" s="25"/>
      <c r="B243" s="197" t="s">
        <v>127</v>
      </c>
      <c r="C243" s="203" t="s">
        <v>346</v>
      </c>
      <c r="D243" s="74"/>
      <c r="E243" s="75" t="s">
        <v>347</v>
      </c>
      <c r="F243" s="76"/>
      <c r="G243" s="206"/>
      <c r="H243" s="232" t="s">
        <v>16</v>
      </c>
      <c r="I243" s="128" t="s">
        <v>20</v>
      </c>
      <c r="J243" s="240">
        <v>50</v>
      </c>
      <c r="K243" s="144"/>
      <c r="L243" s="210" t="s">
        <v>872</v>
      </c>
    </row>
    <row r="244" spans="1:13" ht="14.45" customHeight="1" x14ac:dyDescent="0.25">
      <c r="A244" s="25"/>
      <c r="B244" s="192" t="s">
        <v>127</v>
      </c>
      <c r="C244" s="239" t="s">
        <v>384</v>
      </c>
      <c r="D244" s="254" t="s">
        <v>385</v>
      </c>
      <c r="E244" s="255"/>
      <c r="F244" s="255"/>
      <c r="G244" s="255"/>
      <c r="H244" s="143" t="s">
        <v>43</v>
      </c>
      <c r="I244" s="144"/>
      <c r="J244" s="144"/>
      <c r="K244" s="144"/>
      <c r="L244" s="61" t="s">
        <v>386</v>
      </c>
      <c r="M244" s="10"/>
    </row>
    <row r="245" spans="1:13" ht="14.45" customHeight="1" x14ac:dyDescent="0.25">
      <c r="A245" s="25"/>
      <c r="B245" s="197">
        <v>1</v>
      </c>
      <c r="C245" s="203" t="s">
        <v>346</v>
      </c>
      <c r="D245" s="74"/>
      <c r="E245" s="75" t="s">
        <v>347</v>
      </c>
      <c r="F245" s="76"/>
      <c r="G245" s="76"/>
      <c r="H245" s="232" t="s">
        <v>16</v>
      </c>
      <c r="I245" s="128" t="s">
        <v>20</v>
      </c>
      <c r="J245" s="240">
        <v>50</v>
      </c>
      <c r="K245" s="144"/>
      <c r="L245" s="210" t="s">
        <v>873</v>
      </c>
      <c r="M245" s="10"/>
    </row>
    <row r="246" spans="1:13" ht="14.45" customHeight="1" x14ac:dyDescent="0.25">
      <c r="A246" s="25"/>
      <c r="B246" s="197">
        <v>1</v>
      </c>
      <c r="C246" s="203" t="s">
        <v>388</v>
      </c>
      <c r="D246" s="74"/>
      <c r="E246" s="75" t="s">
        <v>389</v>
      </c>
      <c r="F246" s="76"/>
      <c r="G246" s="76"/>
      <c r="H246" s="232" t="s">
        <v>16</v>
      </c>
      <c r="I246" s="240" t="s">
        <v>30</v>
      </c>
      <c r="J246" s="128">
        <v>128</v>
      </c>
      <c r="K246" s="144"/>
      <c r="L246" s="210" t="s">
        <v>390</v>
      </c>
      <c r="M246" s="10"/>
    </row>
    <row r="247" spans="1:13" ht="14.1" customHeight="1" x14ac:dyDescent="0.25">
      <c r="A247" s="25"/>
      <c r="B247" s="192">
        <v>1</v>
      </c>
      <c r="C247" s="239" t="s">
        <v>394</v>
      </c>
      <c r="D247" s="286" t="s">
        <v>395</v>
      </c>
      <c r="E247" s="255"/>
      <c r="F247" s="255"/>
      <c r="G247" s="255"/>
      <c r="H247" s="143" t="s">
        <v>43</v>
      </c>
      <c r="I247" s="144"/>
      <c r="J247" s="144"/>
      <c r="K247" s="144"/>
      <c r="L247" s="267" t="s">
        <v>396</v>
      </c>
    </row>
    <row r="248" spans="1:13" ht="14.1" customHeight="1" x14ac:dyDescent="0.25">
      <c r="A248" s="25"/>
      <c r="B248" s="197">
        <v>1</v>
      </c>
      <c r="C248" s="203" t="s">
        <v>397</v>
      </c>
      <c r="D248" s="74"/>
      <c r="E248" s="261" t="s">
        <v>398</v>
      </c>
      <c r="F248" s="261"/>
      <c r="G248" s="262"/>
      <c r="H248" s="143" t="s">
        <v>16</v>
      </c>
      <c r="I248" s="114" t="s">
        <v>58</v>
      </c>
      <c r="J248" s="202" t="s">
        <v>59</v>
      </c>
      <c r="K248" s="144"/>
      <c r="L248" s="267" t="s">
        <v>874</v>
      </c>
    </row>
    <row r="249" spans="1:13" ht="14.1" customHeight="1" thickBot="1" x14ac:dyDescent="0.3">
      <c r="A249" s="25"/>
      <c r="B249" s="243">
        <v>1</v>
      </c>
      <c r="C249" s="244" t="s">
        <v>875</v>
      </c>
      <c r="D249" s="331"/>
      <c r="E249" s="332" t="s">
        <v>401</v>
      </c>
      <c r="F249" s="186"/>
      <c r="G249" s="333"/>
      <c r="H249" s="248" t="s">
        <v>43</v>
      </c>
      <c r="I249" s="249" t="s">
        <v>41</v>
      </c>
      <c r="J249" s="251"/>
      <c r="K249" s="251"/>
      <c r="L249" s="334" t="s">
        <v>876</v>
      </c>
    </row>
    <row r="250" spans="1:13" ht="14.45" customHeight="1" x14ac:dyDescent="0.25">
      <c r="D250" s="15"/>
      <c r="E250" s="15"/>
      <c r="F250" s="15"/>
      <c r="G250" s="15"/>
    </row>
    <row r="251" spans="1:13" ht="14.45" customHeight="1" x14ac:dyDescent="0.25">
      <c r="D251" s="15"/>
      <c r="E251" s="15"/>
      <c r="F251" s="15"/>
      <c r="G251" s="15"/>
      <c r="M251" s="10"/>
    </row>
    <row r="252" spans="1:13" ht="14.45" customHeight="1" x14ac:dyDescent="0.25">
      <c r="D252" s="15"/>
      <c r="E252" s="15"/>
      <c r="F252" s="15"/>
      <c r="G252" s="15"/>
      <c r="M252" s="10"/>
    </row>
    <row r="253" spans="1:13" ht="14.45" customHeight="1" x14ac:dyDescent="0.25">
      <c r="D253" s="15"/>
      <c r="E253" s="15"/>
      <c r="F253" s="15"/>
      <c r="G253" s="15"/>
      <c r="M253" s="10"/>
    </row>
    <row r="254" spans="1:13" ht="14.45" customHeight="1" x14ac:dyDescent="0.25">
      <c r="D254" s="15"/>
      <c r="E254" s="15"/>
      <c r="F254" s="15"/>
      <c r="G254" s="15"/>
      <c r="M254" s="10"/>
    </row>
    <row r="255" spans="1:13" x14ac:dyDescent="0.25">
      <c r="M255" s="10"/>
    </row>
  </sheetData>
  <autoFilter ref="B6:L249"/>
  <mergeCells count="8">
    <mergeCell ref="J4:J6"/>
    <mergeCell ref="K4:K6"/>
    <mergeCell ref="L4:L6"/>
    <mergeCell ref="B4:B5"/>
    <mergeCell ref="C4:C6"/>
    <mergeCell ref="D4:G5"/>
    <mergeCell ref="H4:H6"/>
    <mergeCell ref="I4:I6"/>
  </mergeCells>
  <phoneticPr fontId="4" type="noConversion"/>
  <hyperlinks>
    <hyperlink ref="K73" r:id="rId1"/>
    <hyperlink ref="K35" r:id="rId2"/>
    <hyperlink ref="K121" r:id="rId3"/>
    <hyperlink ref="K122" r:id="rId4"/>
    <hyperlink ref="K164" r:id="rId5"/>
    <hyperlink ref="K165" r:id="rId6"/>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5"/>
  <sheetViews>
    <sheetView zoomScale="70" zoomScaleNormal="70" workbookViewId="0">
      <pane xSplit="7" topLeftCell="H1" activePane="topRight" state="frozen"/>
      <selection activeCell="L23" sqref="L23"/>
      <selection pane="topRight" activeCell="G12" sqref="G12"/>
    </sheetView>
  </sheetViews>
  <sheetFormatPr baseColWidth="10" defaultColWidth="10.85546875" defaultRowHeight="14.45" customHeight="1" x14ac:dyDescent="0.25"/>
  <cols>
    <col min="1" max="1" width="2.5703125" style="25" customWidth="1"/>
    <col min="2" max="2" width="10.570312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335" customWidth="1"/>
    <col min="13" max="16384" width="10.85546875" style="25"/>
  </cols>
  <sheetData>
    <row r="2" spans="2:12" ht="14.45" customHeight="1" x14ac:dyDescent="0.25">
      <c r="B2" s="24" t="s">
        <v>506</v>
      </c>
    </row>
    <row r="3" spans="2:12" ht="14.45" customHeight="1" thickBot="1" x14ac:dyDescent="0.3">
      <c r="I3" s="336"/>
      <c r="J3" s="336"/>
    </row>
    <row r="4" spans="2:12" ht="33" customHeight="1" x14ac:dyDescent="0.25">
      <c r="B4" s="446" t="s">
        <v>1</v>
      </c>
      <c r="C4" s="437" t="s">
        <v>2</v>
      </c>
      <c r="D4" s="448" t="s">
        <v>3</v>
      </c>
      <c r="E4" s="448"/>
      <c r="F4" s="448"/>
      <c r="G4" s="448"/>
      <c r="H4" s="454" t="s">
        <v>4</v>
      </c>
      <c r="I4" s="437" t="s">
        <v>5</v>
      </c>
      <c r="J4" s="437" t="s">
        <v>6</v>
      </c>
      <c r="K4" s="440" t="s">
        <v>7</v>
      </c>
      <c r="L4" s="443" t="s">
        <v>8</v>
      </c>
    </row>
    <row r="5" spans="2:12" ht="11.1" customHeight="1" x14ac:dyDescent="0.25">
      <c r="B5" s="447"/>
      <c r="C5" s="438"/>
      <c r="D5" s="449"/>
      <c r="E5" s="449"/>
      <c r="F5" s="449"/>
      <c r="G5" s="449"/>
      <c r="H5" s="455"/>
      <c r="I5" s="438"/>
      <c r="J5" s="438"/>
      <c r="K5" s="441"/>
      <c r="L5" s="444"/>
    </row>
    <row r="6" spans="2:12" s="252" customFormat="1" ht="18.95" customHeight="1" x14ac:dyDescent="0.25">
      <c r="B6" s="53" t="s">
        <v>9</v>
      </c>
      <c r="C6" s="439"/>
      <c r="D6" s="54" t="s">
        <v>10</v>
      </c>
      <c r="E6" s="54" t="s">
        <v>11</v>
      </c>
      <c r="F6" s="54" t="s">
        <v>12</v>
      </c>
      <c r="G6" s="54" t="s">
        <v>13</v>
      </c>
      <c r="H6" s="456"/>
      <c r="I6" s="439"/>
      <c r="J6" s="439"/>
      <c r="K6" s="442"/>
      <c r="L6" s="445"/>
    </row>
    <row r="7" spans="2:12" ht="14.45" customHeight="1" x14ac:dyDescent="0.25">
      <c r="B7" s="192">
        <v>1</v>
      </c>
      <c r="C7" s="253" t="s">
        <v>134</v>
      </c>
      <c r="D7" s="337" t="s">
        <v>135</v>
      </c>
      <c r="E7" s="338"/>
      <c r="F7" s="338"/>
      <c r="G7" s="339"/>
      <c r="H7" s="113" t="s">
        <v>16</v>
      </c>
      <c r="I7" s="114" t="s">
        <v>20</v>
      </c>
      <c r="J7" s="128">
        <v>18</v>
      </c>
      <c r="K7" s="116"/>
      <c r="L7" s="117" t="s">
        <v>877</v>
      </c>
    </row>
    <row r="8" spans="2:12" ht="14.45" customHeight="1" x14ac:dyDescent="0.25">
      <c r="B8" s="192">
        <v>1</v>
      </c>
      <c r="C8" s="253" t="s">
        <v>137</v>
      </c>
      <c r="D8" s="337" t="s">
        <v>138</v>
      </c>
      <c r="E8" s="338"/>
      <c r="F8" s="338"/>
      <c r="G8" s="339"/>
      <c r="H8" s="340" t="s">
        <v>16</v>
      </c>
      <c r="I8" s="114" t="s">
        <v>30</v>
      </c>
      <c r="J8" s="128">
        <v>256</v>
      </c>
      <c r="K8" s="116"/>
      <c r="L8" s="117" t="s">
        <v>139</v>
      </c>
    </row>
    <row r="9" spans="2:12" ht="14.45" customHeight="1" x14ac:dyDescent="0.25">
      <c r="B9" s="192">
        <v>1</v>
      </c>
      <c r="C9" s="253" t="s">
        <v>509</v>
      </c>
      <c r="D9" s="337" t="s">
        <v>510</v>
      </c>
      <c r="E9" s="338"/>
      <c r="F9" s="338"/>
      <c r="G9" s="339"/>
      <c r="H9" s="340" t="s">
        <v>43</v>
      </c>
      <c r="I9" s="114" t="s">
        <v>30</v>
      </c>
      <c r="J9" s="128">
        <v>256</v>
      </c>
      <c r="K9" s="116"/>
      <c r="L9" s="117" t="s">
        <v>511</v>
      </c>
    </row>
    <row r="10" spans="2:12" ht="14.45" customHeight="1" x14ac:dyDescent="0.25">
      <c r="B10" s="192">
        <v>1</v>
      </c>
      <c r="C10" s="193" t="s">
        <v>878</v>
      </c>
      <c r="D10" s="337" t="s">
        <v>879</v>
      </c>
      <c r="E10" s="338"/>
      <c r="F10" s="338"/>
      <c r="G10" s="339"/>
      <c r="H10" s="113" t="s">
        <v>43</v>
      </c>
      <c r="I10" s="114" t="s">
        <v>37</v>
      </c>
      <c r="J10" s="200"/>
      <c r="K10" s="306" t="str">
        <f>'Liste Enumération'!F163</f>
        <v>Organisme de droit public; Entreprise publique</v>
      </c>
      <c r="L10" s="117" t="s">
        <v>880</v>
      </c>
    </row>
    <row r="11" spans="2:12" ht="14.45" customHeight="1" x14ac:dyDescent="0.25">
      <c r="B11" s="192">
        <v>1</v>
      </c>
      <c r="C11" s="193" t="s">
        <v>881</v>
      </c>
      <c r="D11" s="337" t="s">
        <v>882</v>
      </c>
      <c r="E11" s="338"/>
      <c r="F11" s="338"/>
      <c r="G11" s="339"/>
      <c r="H11" s="113" t="s">
        <v>43</v>
      </c>
      <c r="I11" s="114" t="s">
        <v>273</v>
      </c>
      <c r="J11" s="200"/>
      <c r="K11" s="116"/>
      <c r="L11" s="117" t="s">
        <v>883</v>
      </c>
    </row>
    <row r="12" spans="2:12" ht="14.45" customHeight="1" x14ac:dyDescent="0.25">
      <c r="B12" s="192">
        <v>1</v>
      </c>
      <c r="C12" s="193" t="s">
        <v>884</v>
      </c>
      <c r="D12" s="337" t="s">
        <v>885</v>
      </c>
      <c r="E12" s="338"/>
      <c r="F12" s="338"/>
      <c r="G12" s="339"/>
      <c r="H12" s="211" t="s">
        <v>43</v>
      </c>
      <c r="I12" s="341" t="s">
        <v>37</v>
      </c>
      <c r="J12" s="341">
        <v>5</v>
      </c>
      <c r="K12" s="342" t="s">
        <v>891</v>
      </c>
      <c r="L12" s="117" t="s">
        <v>1444</v>
      </c>
    </row>
    <row r="13" spans="2:12" ht="14.45" customHeight="1" x14ac:dyDescent="0.25">
      <c r="B13" s="192">
        <v>1</v>
      </c>
      <c r="C13" s="193" t="s">
        <v>512</v>
      </c>
      <c r="D13" s="343" t="s">
        <v>513</v>
      </c>
      <c r="E13" s="344"/>
      <c r="F13" s="345"/>
      <c r="G13" s="318"/>
      <c r="H13" s="113" t="s">
        <v>16</v>
      </c>
      <c r="I13" s="200"/>
      <c r="J13" s="200"/>
      <c r="K13" s="116"/>
      <c r="L13" s="117" t="s">
        <v>514</v>
      </c>
    </row>
    <row r="14" spans="2:12" ht="14.45" customHeight="1" x14ac:dyDescent="0.25">
      <c r="B14" s="197">
        <v>1</v>
      </c>
      <c r="C14" s="198" t="s">
        <v>515</v>
      </c>
      <c r="D14" s="109"/>
      <c r="E14" s="346" t="s">
        <v>516</v>
      </c>
      <c r="F14" s="347"/>
      <c r="G14" s="222"/>
      <c r="H14" s="113" t="s">
        <v>43</v>
      </c>
      <c r="I14" s="114" t="s">
        <v>30</v>
      </c>
      <c r="J14" s="128">
        <v>256</v>
      </c>
      <c r="K14" s="116"/>
      <c r="L14" s="117" t="s">
        <v>517</v>
      </c>
    </row>
    <row r="15" spans="2:12" ht="14.45" customHeight="1" x14ac:dyDescent="0.25">
      <c r="B15" s="197">
        <v>1</v>
      </c>
      <c r="C15" s="198" t="s">
        <v>518</v>
      </c>
      <c r="D15" s="109"/>
      <c r="E15" s="346" t="s">
        <v>519</v>
      </c>
      <c r="F15" s="348"/>
      <c r="G15" s="312"/>
      <c r="H15" s="113" t="s">
        <v>16</v>
      </c>
      <c r="I15" s="114" t="s">
        <v>30</v>
      </c>
      <c r="J15" s="128">
        <v>256</v>
      </c>
      <c r="K15" s="116"/>
      <c r="L15" s="117" t="s">
        <v>520</v>
      </c>
    </row>
    <row r="16" spans="2:12" ht="14.45" customHeight="1" x14ac:dyDescent="0.25">
      <c r="B16" s="197">
        <v>1</v>
      </c>
      <c r="C16" s="198" t="s">
        <v>521</v>
      </c>
      <c r="D16" s="268"/>
      <c r="E16" s="346" t="s">
        <v>522</v>
      </c>
      <c r="F16" s="348"/>
      <c r="G16" s="312"/>
      <c r="H16" s="113" t="s">
        <v>43</v>
      </c>
      <c r="I16" s="114" t="s">
        <v>30</v>
      </c>
      <c r="J16" s="128">
        <v>256</v>
      </c>
      <c r="K16" s="116"/>
      <c r="L16" s="117" t="s">
        <v>523</v>
      </c>
    </row>
    <row r="17" spans="2:12" ht="14.45" customHeight="1" x14ac:dyDescent="0.25">
      <c r="B17" s="197">
        <v>1</v>
      </c>
      <c r="C17" s="198" t="s">
        <v>524</v>
      </c>
      <c r="D17" s="349"/>
      <c r="E17" s="346" t="s">
        <v>525</v>
      </c>
      <c r="F17" s="348"/>
      <c r="G17" s="312"/>
      <c r="H17" s="113" t="s">
        <v>16</v>
      </c>
      <c r="I17" s="114" t="s">
        <v>37</v>
      </c>
      <c r="J17" s="144"/>
      <c r="K17" s="273" t="s">
        <v>526</v>
      </c>
      <c r="L17" s="117" t="s">
        <v>527</v>
      </c>
    </row>
    <row r="18" spans="2:12" ht="14.45" customHeight="1" x14ac:dyDescent="0.25">
      <c r="B18" s="197">
        <v>1</v>
      </c>
      <c r="C18" s="198" t="s">
        <v>528</v>
      </c>
      <c r="D18" s="350"/>
      <c r="E18" s="346" t="s">
        <v>529</v>
      </c>
      <c r="F18" s="348"/>
      <c r="G18" s="312"/>
      <c r="H18" s="113" t="s">
        <v>43</v>
      </c>
      <c r="I18" s="114" t="s">
        <v>37</v>
      </c>
      <c r="J18" s="200"/>
      <c r="K18" s="351" t="s">
        <v>530</v>
      </c>
      <c r="L18" s="117" t="s">
        <v>531</v>
      </c>
    </row>
    <row r="19" spans="2:12" ht="14.45" customHeight="1" x14ac:dyDescent="0.25">
      <c r="B19" s="352" t="s">
        <v>127</v>
      </c>
      <c r="C19" s="239" t="s">
        <v>886</v>
      </c>
      <c r="D19" s="343" t="s">
        <v>887</v>
      </c>
      <c r="E19" s="344"/>
      <c r="F19" s="345"/>
      <c r="G19" s="318"/>
      <c r="H19" s="113" t="s">
        <v>43</v>
      </c>
      <c r="I19" s="200"/>
      <c r="J19" s="200"/>
      <c r="K19" s="116"/>
      <c r="L19" s="117" t="s">
        <v>145</v>
      </c>
    </row>
    <row r="20" spans="2:12" ht="14.45" customHeight="1" x14ac:dyDescent="0.25">
      <c r="B20" s="353">
        <v>1</v>
      </c>
      <c r="C20" s="203" t="s">
        <v>146</v>
      </c>
      <c r="D20" s="109"/>
      <c r="E20" s="346" t="s">
        <v>147</v>
      </c>
      <c r="F20" s="348"/>
      <c r="G20" s="312"/>
      <c r="H20" s="113" t="s">
        <v>43</v>
      </c>
      <c r="I20" s="114" t="s">
        <v>37</v>
      </c>
      <c r="J20" s="200"/>
      <c r="K20" s="115" t="str">
        <f>'Liste Enumération'!F174</f>
        <v>Contact principal; Contact secondaire</v>
      </c>
      <c r="L20" s="117" t="s">
        <v>148</v>
      </c>
    </row>
    <row r="21" spans="2:12" ht="14.45" customHeight="1" x14ac:dyDescent="0.25">
      <c r="B21" s="353">
        <v>1</v>
      </c>
      <c r="C21" s="203" t="s">
        <v>1501</v>
      </c>
      <c r="D21" s="109"/>
      <c r="E21" s="346" t="s">
        <v>501</v>
      </c>
      <c r="F21" s="348"/>
      <c r="G21" s="312"/>
      <c r="H21" s="113" t="s">
        <v>43</v>
      </c>
      <c r="I21" s="114" t="s">
        <v>30</v>
      </c>
      <c r="J21" s="115">
        <v>100</v>
      </c>
      <c r="K21" s="116"/>
      <c r="L21" s="117" t="s">
        <v>1500</v>
      </c>
    </row>
    <row r="22" spans="2:12" ht="14.45" customHeight="1" x14ac:dyDescent="0.25">
      <c r="B22" s="353">
        <v>1</v>
      </c>
      <c r="C22" s="203" t="s">
        <v>149</v>
      </c>
      <c r="D22" s="181"/>
      <c r="E22" s="346" t="s">
        <v>150</v>
      </c>
      <c r="F22" s="348"/>
      <c r="G22" s="312"/>
      <c r="H22" s="113" t="s">
        <v>43</v>
      </c>
      <c r="I22" s="114" t="s">
        <v>30</v>
      </c>
      <c r="J22" s="128">
        <v>256</v>
      </c>
      <c r="K22" s="116"/>
      <c r="L22" s="117" t="s">
        <v>151</v>
      </c>
    </row>
    <row r="23" spans="2:12" ht="14.45" customHeight="1" x14ac:dyDescent="0.25">
      <c r="B23" s="353">
        <v>1</v>
      </c>
      <c r="C23" s="203" t="s">
        <v>152</v>
      </c>
      <c r="D23" s="181"/>
      <c r="E23" s="346" t="s">
        <v>153</v>
      </c>
      <c r="F23" s="348"/>
      <c r="G23" s="312"/>
      <c r="H23" s="143" t="s">
        <v>43</v>
      </c>
      <c r="I23" s="114" t="s">
        <v>30</v>
      </c>
      <c r="J23" s="128">
        <v>128</v>
      </c>
      <c r="K23" s="116"/>
      <c r="L23" s="117" t="s">
        <v>154</v>
      </c>
    </row>
    <row r="24" spans="2:12" ht="14.45" customHeight="1" x14ac:dyDescent="0.25">
      <c r="B24" s="353">
        <v>1</v>
      </c>
      <c r="C24" s="203" t="s">
        <v>155</v>
      </c>
      <c r="D24" s="181"/>
      <c r="E24" s="346" t="s">
        <v>156</v>
      </c>
      <c r="F24" s="348"/>
      <c r="G24" s="312"/>
      <c r="H24" s="143" t="s">
        <v>43</v>
      </c>
      <c r="I24" s="114" t="s">
        <v>30</v>
      </c>
      <c r="J24" s="128">
        <v>128</v>
      </c>
      <c r="K24" s="116"/>
      <c r="L24" s="117" t="s">
        <v>157</v>
      </c>
    </row>
    <row r="25" spans="2:12" ht="14.45" customHeight="1" x14ac:dyDescent="0.25">
      <c r="B25" s="353" t="s">
        <v>127</v>
      </c>
      <c r="C25" s="203" t="s">
        <v>158</v>
      </c>
      <c r="D25" s="181"/>
      <c r="E25" s="346" t="s">
        <v>159</v>
      </c>
      <c r="F25" s="348"/>
      <c r="G25" s="312"/>
      <c r="H25" s="127" t="s">
        <v>43</v>
      </c>
      <c r="I25" s="114" t="s">
        <v>30</v>
      </c>
      <c r="J25" s="128">
        <v>128</v>
      </c>
      <c r="K25" s="116"/>
      <c r="L25" s="117" t="s">
        <v>160</v>
      </c>
    </row>
    <row r="26" spans="2:12" ht="14.45" customHeight="1" x14ac:dyDescent="0.25">
      <c r="B26" s="353" t="s">
        <v>127</v>
      </c>
      <c r="C26" s="203" t="s">
        <v>161</v>
      </c>
      <c r="D26" s="277"/>
      <c r="E26" s="346" t="s">
        <v>162</v>
      </c>
      <c r="F26" s="348"/>
      <c r="G26" s="312"/>
      <c r="H26" s="127" t="s">
        <v>43</v>
      </c>
      <c r="I26" s="114" t="s">
        <v>30</v>
      </c>
      <c r="J26" s="128">
        <v>128</v>
      </c>
      <c r="K26" s="116"/>
      <c r="L26" s="117" t="s">
        <v>163</v>
      </c>
    </row>
    <row r="27" spans="2:12" ht="14.45" customHeight="1" x14ac:dyDescent="0.25">
      <c r="B27" s="353">
        <v>1</v>
      </c>
      <c r="C27" s="203" t="s">
        <v>164</v>
      </c>
      <c r="D27" s="277"/>
      <c r="E27" s="346" t="s">
        <v>1485</v>
      </c>
      <c r="F27" s="348"/>
      <c r="G27" s="312"/>
      <c r="H27" s="127" t="s">
        <v>16</v>
      </c>
      <c r="I27" s="114" t="s">
        <v>30</v>
      </c>
      <c r="J27" s="128">
        <v>128</v>
      </c>
      <c r="K27" s="116"/>
      <c r="L27" s="117" t="s">
        <v>1486</v>
      </c>
    </row>
    <row r="28" spans="2:12" ht="14.45" customHeight="1" x14ac:dyDescent="0.25">
      <c r="B28" s="353">
        <v>1</v>
      </c>
      <c r="C28" s="203" t="s">
        <v>1488</v>
      </c>
      <c r="D28" s="277"/>
      <c r="E28" s="346" t="s">
        <v>1484</v>
      </c>
      <c r="F28" s="348"/>
      <c r="G28" s="312"/>
      <c r="H28" s="127" t="s">
        <v>43</v>
      </c>
      <c r="I28" s="114" t="s">
        <v>30</v>
      </c>
      <c r="J28" s="128">
        <v>128</v>
      </c>
      <c r="K28" s="116"/>
      <c r="L28" s="117" t="s">
        <v>1487</v>
      </c>
    </row>
    <row r="29" spans="2:12" ht="14.45" customHeight="1" x14ac:dyDescent="0.25">
      <c r="B29" s="353">
        <v>1</v>
      </c>
      <c r="C29" s="203" t="s">
        <v>462</v>
      </c>
      <c r="D29" s="181"/>
      <c r="E29" s="346" t="s">
        <v>463</v>
      </c>
      <c r="F29" s="348"/>
      <c r="G29" s="312"/>
      <c r="H29" s="232" t="s">
        <v>43</v>
      </c>
      <c r="I29" s="114" t="s">
        <v>30</v>
      </c>
      <c r="J29" s="128">
        <v>2048</v>
      </c>
      <c r="K29" s="116"/>
      <c r="L29" s="117" t="s">
        <v>464</v>
      </c>
    </row>
    <row r="30" spans="2:12" ht="14.45" customHeight="1" x14ac:dyDescent="0.25">
      <c r="B30" s="353">
        <v>1</v>
      </c>
      <c r="C30" s="203" t="s">
        <v>534</v>
      </c>
      <c r="D30" s="181"/>
      <c r="E30" s="346" t="s">
        <v>535</v>
      </c>
      <c r="F30" s="348"/>
      <c r="G30" s="312"/>
      <c r="H30" s="232" t="s">
        <v>16</v>
      </c>
      <c r="I30" s="114" t="s">
        <v>273</v>
      </c>
      <c r="J30" s="200"/>
      <c r="K30" s="116"/>
      <c r="L30" s="117" t="s">
        <v>536</v>
      </c>
    </row>
    <row r="31" spans="2:12" ht="14.45" customHeight="1" x14ac:dyDescent="0.25">
      <c r="B31" s="353">
        <v>1</v>
      </c>
      <c r="C31" s="203" t="s">
        <v>537</v>
      </c>
      <c r="D31" s="181"/>
      <c r="E31" s="346" t="s">
        <v>538</v>
      </c>
      <c r="F31" s="348"/>
      <c r="G31" s="312"/>
      <c r="H31" s="232" t="s">
        <v>16</v>
      </c>
      <c r="I31" s="114" t="s">
        <v>273</v>
      </c>
      <c r="J31" s="200"/>
      <c r="K31" s="116"/>
      <c r="L31" s="117" t="s">
        <v>539</v>
      </c>
    </row>
    <row r="32" spans="2:12" ht="14.45" customHeight="1" x14ac:dyDescent="0.25">
      <c r="B32" s="353">
        <v>1</v>
      </c>
      <c r="C32" s="203" t="s">
        <v>540</v>
      </c>
      <c r="D32" s="277"/>
      <c r="E32" s="346" t="s">
        <v>541</v>
      </c>
      <c r="F32" s="348"/>
      <c r="G32" s="312"/>
      <c r="H32" s="232" t="s">
        <v>16</v>
      </c>
      <c r="I32" s="114" t="s">
        <v>273</v>
      </c>
      <c r="J32" s="200"/>
      <c r="K32" s="116"/>
      <c r="L32" s="117" t="s">
        <v>542</v>
      </c>
    </row>
    <row r="33" spans="2:12" ht="14.45" customHeight="1" x14ac:dyDescent="0.25">
      <c r="B33" s="353">
        <v>1</v>
      </c>
      <c r="C33" s="203" t="s">
        <v>543</v>
      </c>
      <c r="D33" s="277"/>
      <c r="E33" s="346" t="s">
        <v>544</v>
      </c>
      <c r="F33" s="348"/>
      <c r="G33" s="312"/>
      <c r="H33" s="232" t="s">
        <v>16</v>
      </c>
      <c r="I33" s="114" t="s">
        <v>273</v>
      </c>
      <c r="J33" s="200"/>
      <c r="K33" s="116"/>
      <c r="L33" s="117" t="s">
        <v>545</v>
      </c>
    </row>
    <row r="34" spans="2:12" ht="14.45" customHeight="1" x14ac:dyDescent="0.25">
      <c r="B34" s="197">
        <v>1</v>
      </c>
      <c r="C34" s="198" t="s">
        <v>546</v>
      </c>
      <c r="D34" s="349"/>
      <c r="E34" s="346" t="s">
        <v>547</v>
      </c>
      <c r="F34" s="348"/>
      <c r="G34" s="312"/>
      <c r="H34" s="113" t="s">
        <v>16</v>
      </c>
      <c r="I34" s="114" t="s">
        <v>273</v>
      </c>
      <c r="J34" s="144"/>
      <c r="K34" s="116"/>
      <c r="L34" s="117" t="s">
        <v>548</v>
      </c>
    </row>
    <row r="35" spans="2:12" ht="14.45" customHeight="1" x14ac:dyDescent="0.25">
      <c r="B35" s="197">
        <v>1</v>
      </c>
      <c r="C35" s="198" t="s">
        <v>500</v>
      </c>
      <c r="D35" s="350"/>
      <c r="E35" s="346" t="s">
        <v>549</v>
      </c>
      <c r="F35" s="348"/>
      <c r="G35" s="312"/>
      <c r="H35" s="113" t="s">
        <v>16</v>
      </c>
      <c r="I35" s="114" t="s">
        <v>273</v>
      </c>
      <c r="J35" s="200"/>
      <c r="K35" s="116"/>
      <c r="L35" s="117" t="s">
        <v>550</v>
      </c>
    </row>
    <row r="36" spans="2:12" ht="14.1" customHeight="1" x14ac:dyDescent="0.25">
      <c r="B36" s="192" t="s">
        <v>127</v>
      </c>
      <c r="C36" s="239" t="s">
        <v>384</v>
      </c>
      <c r="D36" s="57" t="s">
        <v>385</v>
      </c>
      <c r="E36" s="58"/>
      <c r="F36" s="58"/>
      <c r="G36" s="194"/>
      <c r="H36" s="143" t="s">
        <v>43</v>
      </c>
      <c r="I36" s="144"/>
      <c r="J36" s="144"/>
      <c r="K36" s="116"/>
      <c r="L36" s="117" t="s">
        <v>386</v>
      </c>
    </row>
    <row r="37" spans="2:12" ht="14.1" customHeight="1" x14ac:dyDescent="0.25">
      <c r="B37" s="197">
        <v>1</v>
      </c>
      <c r="C37" s="203" t="s">
        <v>346</v>
      </c>
      <c r="D37" s="64"/>
      <c r="E37" s="70" t="s">
        <v>347</v>
      </c>
      <c r="F37" s="67"/>
      <c r="G37" s="199"/>
      <c r="H37" s="232" t="s">
        <v>16</v>
      </c>
      <c r="I37" s="128" t="s">
        <v>20</v>
      </c>
      <c r="J37" s="240">
        <v>50</v>
      </c>
      <c r="K37" s="116"/>
      <c r="L37" s="210" t="s">
        <v>387</v>
      </c>
    </row>
    <row r="38" spans="2:12" ht="14.1" customHeight="1" thickBot="1" x14ac:dyDescent="0.3">
      <c r="B38" s="243">
        <v>1</v>
      </c>
      <c r="C38" s="244" t="s">
        <v>388</v>
      </c>
      <c r="D38" s="354"/>
      <c r="E38" s="185" t="s">
        <v>389</v>
      </c>
      <c r="F38" s="187"/>
      <c r="G38" s="247"/>
      <c r="H38" s="355" t="s">
        <v>16</v>
      </c>
      <c r="I38" s="356" t="s">
        <v>30</v>
      </c>
      <c r="J38" s="357">
        <v>128</v>
      </c>
      <c r="K38" s="358"/>
      <c r="L38" s="359" t="s">
        <v>390</v>
      </c>
    </row>
    <row r="39" spans="2:12" ht="14.45" customHeight="1" x14ac:dyDescent="0.25">
      <c r="I39" s="335"/>
    </row>
    <row r="40" spans="2:12" s="360" customFormat="1" ht="14.45" customHeight="1" x14ac:dyDescent="0.25">
      <c r="L40" s="361"/>
    </row>
    <row r="41" spans="2:12" ht="14.45" customHeight="1" x14ac:dyDescent="0.25">
      <c r="B41" s="360"/>
      <c r="C41" s="360"/>
      <c r="D41" s="335"/>
      <c r="E41" s="335"/>
      <c r="I41" s="335"/>
    </row>
    <row r="42" spans="2:12" ht="14.45" customHeight="1" x14ac:dyDescent="0.25">
      <c r="I42" s="335"/>
    </row>
    <row r="43" spans="2:12" ht="14.45" customHeight="1" x14ac:dyDescent="0.25">
      <c r="I43" s="335"/>
    </row>
    <row r="44" spans="2:12" ht="14.45" customHeight="1" x14ac:dyDescent="0.25">
      <c r="I44" s="335"/>
    </row>
    <row r="45" spans="2:12" ht="14.45" customHeight="1" x14ac:dyDescent="0.25">
      <c r="I45" s="335"/>
    </row>
    <row r="46" spans="2:12" ht="14.45" customHeight="1" x14ac:dyDescent="0.25">
      <c r="I46" s="335"/>
    </row>
    <row r="47" spans="2:12" ht="14.45" customHeight="1" x14ac:dyDescent="0.25">
      <c r="I47" s="335"/>
    </row>
    <row r="48" spans="2:12" ht="14.45" customHeight="1" x14ac:dyDescent="0.25">
      <c r="I48" s="335"/>
    </row>
    <row r="49" spans="9:9" ht="14.45" customHeight="1" x14ac:dyDescent="0.25">
      <c r="I49" s="335"/>
    </row>
    <row r="50" spans="9:9" ht="14.45" customHeight="1" x14ac:dyDescent="0.25">
      <c r="I50" s="335"/>
    </row>
    <row r="51" spans="9:9" ht="14.45" customHeight="1" x14ac:dyDescent="0.25">
      <c r="I51" s="335"/>
    </row>
    <row r="52" spans="9:9" ht="14.45" customHeight="1" x14ac:dyDescent="0.25">
      <c r="I52" s="335"/>
    </row>
    <row r="53" spans="9:9" ht="14.45" customHeight="1" x14ac:dyDescent="0.25">
      <c r="I53" s="335"/>
    </row>
    <row r="54" spans="9:9" ht="14.45" customHeight="1" x14ac:dyDescent="0.25">
      <c r="I54" s="335"/>
    </row>
    <row r="55" spans="9:9" ht="14.45" customHeight="1" x14ac:dyDescent="0.25">
      <c r="I55" s="335"/>
    </row>
    <row r="56" spans="9:9" ht="14.45" customHeight="1" x14ac:dyDescent="0.25">
      <c r="I56" s="335"/>
    </row>
    <row r="57" spans="9:9" ht="14.45" customHeight="1" x14ac:dyDescent="0.25">
      <c r="I57" s="335"/>
    </row>
    <row r="58" spans="9:9" ht="14.45" customHeight="1" x14ac:dyDescent="0.25">
      <c r="I58" s="335"/>
    </row>
    <row r="59" spans="9:9" ht="14.45" customHeight="1" x14ac:dyDescent="0.25">
      <c r="I59" s="335"/>
    </row>
    <row r="60" spans="9:9" ht="14.45" customHeight="1" x14ac:dyDescent="0.25">
      <c r="I60" s="335"/>
    </row>
    <row r="89" spans="12:12" ht="14.45" customHeight="1" x14ac:dyDescent="0.25">
      <c r="L89" s="25"/>
    </row>
    <row r="90" spans="12:12" ht="14.45" customHeight="1" x14ac:dyDescent="0.25">
      <c r="L90" s="25"/>
    </row>
    <row r="91" spans="12:12" ht="14.45" customHeight="1" x14ac:dyDescent="0.25">
      <c r="L91" s="25"/>
    </row>
    <row r="92" spans="12:12" ht="14.45" customHeight="1" x14ac:dyDescent="0.25">
      <c r="L92" s="25"/>
    </row>
    <row r="93" spans="12:12" ht="14.45" customHeight="1" x14ac:dyDescent="0.25">
      <c r="L93" s="25"/>
    </row>
    <row r="94" spans="12:12" ht="14.45" customHeight="1" x14ac:dyDescent="0.25">
      <c r="L94" s="25"/>
    </row>
    <row r="95" spans="12:12" ht="14.45" customHeight="1" x14ac:dyDescent="0.25">
      <c r="L95" s="25"/>
    </row>
    <row r="96" spans="12:12" ht="14.45" customHeight="1" x14ac:dyDescent="0.25">
      <c r="L96" s="25"/>
    </row>
    <row r="97" spans="12:12" ht="14.45" customHeight="1" x14ac:dyDescent="0.25">
      <c r="L97" s="25"/>
    </row>
    <row r="98" spans="12:12" ht="14.45" customHeight="1" x14ac:dyDescent="0.25">
      <c r="L98" s="25"/>
    </row>
    <row r="99" spans="12:12" ht="14.45" customHeight="1" x14ac:dyDescent="0.25">
      <c r="L99" s="25"/>
    </row>
    <row r="100" spans="12:12" ht="14.45" customHeight="1" x14ac:dyDescent="0.25">
      <c r="L100" s="25"/>
    </row>
    <row r="101" spans="12:12" ht="14.45" customHeight="1" x14ac:dyDescent="0.25">
      <c r="L101" s="25"/>
    </row>
    <row r="102" spans="12:12" ht="14.45" customHeight="1" x14ac:dyDescent="0.25">
      <c r="L102" s="25"/>
    </row>
    <row r="103" spans="12:12" ht="14.45" customHeight="1" x14ac:dyDescent="0.25">
      <c r="L103" s="25"/>
    </row>
    <row r="104" spans="12:12" ht="14.45" customHeight="1" x14ac:dyDescent="0.25">
      <c r="L104" s="25"/>
    </row>
    <row r="105" spans="12:12" ht="14.45" customHeight="1" x14ac:dyDescent="0.25">
      <c r="L105" s="25"/>
    </row>
    <row r="106" spans="12:12" ht="14.45" customHeight="1" x14ac:dyDescent="0.25">
      <c r="L106" s="25"/>
    </row>
    <row r="107" spans="12:12" ht="14.45" customHeight="1" x14ac:dyDescent="0.25">
      <c r="L107" s="25"/>
    </row>
    <row r="108" spans="12:12" ht="14.45" customHeight="1" x14ac:dyDescent="0.25">
      <c r="L108" s="25"/>
    </row>
    <row r="109" spans="12:12" ht="14.45" customHeight="1" x14ac:dyDescent="0.25">
      <c r="L109" s="25"/>
    </row>
    <row r="110" spans="12:12" ht="14.45" customHeight="1" x14ac:dyDescent="0.25">
      <c r="L110" s="25"/>
    </row>
    <row r="111" spans="12:12" ht="14.45" customHeight="1" x14ac:dyDescent="0.25">
      <c r="L111" s="25"/>
    </row>
    <row r="112" spans="12:12" ht="14.45" customHeight="1" x14ac:dyDescent="0.25">
      <c r="L112" s="25"/>
    </row>
    <row r="113" spans="12:12" ht="14.45" customHeight="1" x14ac:dyDescent="0.25">
      <c r="L113" s="25"/>
    </row>
    <row r="114" spans="12:12" ht="14.45" customHeight="1" x14ac:dyDescent="0.25">
      <c r="L114" s="25"/>
    </row>
    <row r="115" spans="12:12" ht="14.45" customHeight="1" x14ac:dyDescent="0.25">
      <c r="L115" s="25"/>
    </row>
    <row r="116" spans="12:12" ht="14.45" customHeight="1" x14ac:dyDescent="0.25">
      <c r="L116" s="25"/>
    </row>
    <row r="117" spans="12:12" ht="14.45" customHeight="1" x14ac:dyDescent="0.25">
      <c r="L117" s="25"/>
    </row>
    <row r="118" spans="12:12" ht="14.45" customHeight="1" x14ac:dyDescent="0.25">
      <c r="L118" s="25"/>
    </row>
    <row r="119" spans="12:12" ht="14.45" customHeight="1" x14ac:dyDescent="0.25">
      <c r="L119" s="25"/>
    </row>
    <row r="120" spans="12:12" ht="14.45" customHeight="1" x14ac:dyDescent="0.25">
      <c r="L120" s="25"/>
    </row>
    <row r="121" spans="12:12" ht="14.45" customHeight="1" x14ac:dyDescent="0.25">
      <c r="L121" s="25"/>
    </row>
    <row r="122" spans="12:12" ht="14.45" customHeight="1" x14ac:dyDescent="0.25">
      <c r="L122" s="25"/>
    </row>
    <row r="123" spans="12:12" ht="14.45" customHeight="1" x14ac:dyDescent="0.25">
      <c r="L123" s="25"/>
    </row>
    <row r="124" spans="12:12" ht="14.45" customHeight="1" x14ac:dyDescent="0.25">
      <c r="L124" s="25"/>
    </row>
    <row r="125" spans="12:12" ht="14.45" customHeight="1" x14ac:dyDescent="0.25">
      <c r="L125" s="25"/>
    </row>
    <row r="126" spans="12:12" ht="14.45" customHeight="1" x14ac:dyDescent="0.25">
      <c r="L126" s="25"/>
    </row>
    <row r="127" spans="12:12" ht="14.45" customHeight="1" x14ac:dyDescent="0.25">
      <c r="L127" s="25"/>
    </row>
    <row r="128" spans="12:12" ht="14.45" customHeight="1" x14ac:dyDescent="0.25">
      <c r="L128" s="25"/>
    </row>
    <row r="129" spans="12:12" ht="14.45" customHeight="1" x14ac:dyDescent="0.25">
      <c r="L129" s="25"/>
    </row>
    <row r="130" spans="12:12" ht="14.45" customHeight="1" x14ac:dyDescent="0.25">
      <c r="L130" s="25"/>
    </row>
    <row r="131" spans="12:12" ht="14.45" customHeight="1" x14ac:dyDescent="0.25">
      <c r="L131" s="25"/>
    </row>
    <row r="132" spans="12:12" ht="14.45" customHeight="1" x14ac:dyDescent="0.25">
      <c r="L132" s="25"/>
    </row>
    <row r="133" spans="12:12" ht="14.45" customHeight="1" x14ac:dyDescent="0.25">
      <c r="L133" s="25"/>
    </row>
    <row r="134" spans="12:12" ht="14.45" customHeight="1" x14ac:dyDescent="0.25">
      <c r="L134" s="25"/>
    </row>
    <row r="135" spans="12:12" ht="14.45" customHeight="1" x14ac:dyDescent="0.25">
      <c r="L135" s="25"/>
    </row>
    <row r="136" spans="12:12" ht="14.45" customHeight="1" x14ac:dyDescent="0.25">
      <c r="L136" s="25"/>
    </row>
    <row r="137" spans="12:12" ht="14.45" customHeight="1" x14ac:dyDescent="0.25">
      <c r="L137" s="25"/>
    </row>
    <row r="138" spans="12:12" ht="14.45" customHeight="1" x14ac:dyDescent="0.25">
      <c r="L138" s="25"/>
    </row>
    <row r="139" spans="12:12" ht="14.45" customHeight="1" x14ac:dyDescent="0.25">
      <c r="L139" s="25"/>
    </row>
    <row r="140" spans="12:12" ht="14.45" customHeight="1" x14ac:dyDescent="0.25">
      <c r="L140" s="25"/>
    </row>
    <row r="141" spans="12:12" ht="14.45" customHeight="1" x14ac:dyDescent="0.25">
      <c r="L141" s="25"/>
    </row>
    <row r="142" spans="12:12" ht="14.45" customHeight="1" x14ac:dyDescent="0.25">
      <c r="L142" s="25"/>
    </row>
    <row r="143" spans="12:12" ht="14.45" customHeight="1" x14ac:dyDescent="0.25">
      <c r="L143" s="25"/>
    </row>
    <row r="144" spans="12:12" ht="14.45" customHeight="1" x14ac:dyDescent="0.25">
      <c r="L144" s="25"/>
    </row>
    <row r="145" spans="12:12" ht="14.45" customHeight="1" x14ac:dyDescent="0.25">
      <c r="L145" s="25"/>
    </row>
    <row r="146" spans="12:12" ht="14.45" customHeight="1" x14ac:dyDescent="0.25">
      <c r="L146" s="25"/>
    </row>
    <row r="147" spans="12:12" ht="14.45" customHeight="1" x14ac:dyDescent="0.25">
      <c r="L147" s="25"/>
    </row>
    <row r="148" spans="12:12" ht="14.45" customHeight="1" x14ac:dyDescent="0.25">
      <c r="L148" s="25"/>
    </row>
    <row r="149" spans="12:12" ht="14.45" customHeight="1" x14ac:dyDescent="0.25">
      <c r="L149" s="25"/>
    </row>
    <row r="150" spans="12:12" ht="14.45" customHeight="1" x14ac:dyDescent="0.25">
      <c r="L150" s="25"/>
    </row>
    <row r="151" spans="12:12" ht="14.45" customHeight="1" x14ac:dyDescent="0.25">
      <c r="L151" s="25"/>
    </row>
    <row r="152" spans="12:12" ht="14.45" customHeight="1" x14ac:dyDescent="0.25">
      <c r="L152" s="25"/>
    </row>
    <row r="153" spans="12:12" ht="14.45" customHeight="1" x14ac:dyDescent="0.25">
      <c r="L153" s="25"/>
    </row>
    <row r="154" spans="12:12" ht="14.45" customHeight="1" x14ac:dyDescent="0.25">
      <c r="L154" s="25"/>
    </row>
    <row r="155" spans="12:12" ht="14.45" customHeight="1" x14ac:dyDescent="0.25">
      <c r="L155" s="25"/>
    </row>
    <row r="156" spans="12:12" ht="14.45" customHeight="1" x14ac:dyDescent="0.25">
      <c r="L156" s="25"/>
    </row>
    <row r="157" spans="12:12" ht="14.45" customHeight="1" x14ac:dyDescent="0.25">
      <c r="L157" s="25"/>
    </row>
    <row r="158" spans="12:12" ht="14.45" customHeight="1" x14ac:dyDescent="0.25">
      <c r="L158" s="25"/>
    </row>
    <row r="159" spans="12:12" ht="14.45" customHeight="1" x14ac:dyDescent="0.25">
      <c r="L159" s="25"/>
    </row>
    <row r="160" spans="12:12" ht="14.45" customHeight="1" x14ac:dyDescent="0.25">
      <c r="L160" s="25"/>
    </row>
    <row r="161" spans="12:12" ht="14.45" customHeight="1" x14ac:dyDescent="0.25">
      <c r="L161" s="25"/>
    </row>
    <row r="162" spans="12:12" ht="14.45" customHeight="1" x14ac:dyDescent="0.25">
      <c r="L162" s="25"/>
    </row>
    <row r="163" spans="12:12" ht="14.45" customHeight="1" x14ac:dyDescent="0.25">
      <c r="L163" s="25"/>
    </row>
    <row r="164" spans="12:12" ht="14.45" customHeight="1" x14ac:dyDescent="0.25">
      <c r="L164" s="25"/>
    </row>
    <row r="165" spans="12:12" ht="14.45" customHeight="1" x14ac:dyDescent="0.25">
      <c r="L165" s="25"/>
    </row>
    <row r="166" spans="12:12" ht="14.45" customHeight="1" x14ac:dyDescent="0.25">
      <c r="L166" s="25"/>
    </row>
    <row r="167" spans="12:12" ht="14.45" customHeight="1" x14ac:dyDescent="0.25">
      <c r="L167" s="25"/>
    </row>
    <row r="168" spans="12:12" ht="14.45" customHeight="1" x14ac:dyDescent="0.25">
      <c r="L168" s="25"/>
    </row>
    <row r="169" spans="12:12" ht="14.45" customHeight="1" x14ac:dyDescent="0.25">
      <c r="L169" s="25"/>
    </row>
    <row r="170" spans="12:12" ht="14.45" customHeight="1" x14ac:dyDescent="0.25">
      <c r="L170" s="25"/>
    </row>
    <row r="171" spans="12:12" ht="14.45" customHeight="1" x14ac:dyDescent="0.25">
      <c r="L171" s="25"/>
    </row>
    <row r="172" spans="12:12" ht="14.45" customHeight="1" x14ac:dyDescent="0.25">
      <c r="L172" s="25"/>
    </row>
    <row r="173" spans="12:12" ht="14.45" customHeight="1" x14ac:dyDescent="0.25">
      <c r="L173" s="25"/>
    </row>
    <row r="174" spans="12:12" ht="14.45" customHeight="1" x14ac:dyDescent="0.25">
      <c r="L174" s="25"/>
    </row>
    <row r="175" spans="12:12" ht="14.45" customHeight="1" x14ac:dyDescent="0.25">
      <c r="L175" s="25"/>
    </row>
    <row r="176" spans="12:12" ht="14.45" customHeight="1" x14ac:dyDescent="0.25">
      <c r="L176" s="25"/>
    </row>
    <row r="177" spans="12:12" ht="14.45" customHeight="1" x14ac:dyDescent="0.25">
      <c r="L177" s="25"/>
    </row>
    <row r="178" spans="12:12" ht="14.45" customHeight="1" x14ac:dyDescent="0.25">
      <c r="L178" s="25"/>
    </row>
    <row r="179" spans="12:12" ht="14.45" customHeight="1" x14ac:dyDescent="0.25">
      <c r="L179" s="25"/>
    </row>
    <row r="180" spans="12:12" ht="14.45" customHeight="1" x14ac:dyDescent="0.25">
      <c r="L180" s="25"/>
    </row>
    <row r="181" spans="12:12" ht="14.45" customHeight="1" x14ac:dyDescent="0.25">
      <c r="L181" s="25"/>
    </row>
    <row r="182" spans="12:12" ht="14.45" customHeight="1" x14ac:dyDescent="0.25">
      <c r="L182" s="25"/>
    </row>
    <row r="183" spans="12:12" ht="14.45" customHeight="1" x14ac:dyDescent="0.25">
      <c r="L183" s="25"/>
    </row>
    <row r="184" spans="12:12" ht="14.45" customHeight="1" x14ac:dyDescent="0.25">
      <c r="L184" s="25"/>
    </row>
    <row r="185" spans="12:12" ht="14.45" customHeight="1" x14ac:dyDescent="0.25">
      <c r="L185" s="25"/>
    </row>
    <row r="186" spans="12:12" ht="14.45" customHeight="1" x14ac:dyDescent="0.25">
      <c r="L186" s="25"/>
    </row>
    <row r="187" spans="12:12" ht="14.45" customHeight="1" x14ac:dyDescent="0.25">
      <c r="L187" s="25"/>
    </row>
    <row r="188" spans="12:12" ht="14.45" customHeight="1" x14ac:dyDescent="0.25">
      <c r="L188" s="25"/>
    </row>
    <row r="189" spans="12:12" ht="14.45" customHeight="1" x14ac:dyDescent="0.25">
      <c r="L189" s="25"/>
    </row>
    <row r="190" spans="12:12" ht="14.45" customHeight="1" x14ac:dyDescent="0.25">
      <c r="L190" s="25"/>
    </row>
    <row r="191" spans="12:12" ht="14.45" customHeight="1" x14ac:dyDescent="0.25">
      <c r="L191" s="25"/>
    </row>
    <row r="192" spans="12:12" ht="14.45" customHeight="1" x14ac:dyDescent="0.25">
      <c r="L192" s="25"/>
    </row>
    <row r="193" spans="12:12" ht="14.45" customHeight="1" x14ac:dyDescent="0.25">
      <c r="L193" s="25"/>
    </row>
    <row r="194" spans="12:12" ht="14.45" customHeight="1" x14ac:dyDescent="0.25">
      <c r="L194" s="25"/>
    </row>
    <row r="195" spans="12:12" ht="14.45" customHeight="1" x14ac:dyDescent="0.25">
      <c r="L195" s="25"/>
    </row>
    <row r="196" spans="12:12" ht="14.45" customHeight="1" x14ac:dyDescent="0.25">
      <c r="L196" s="25"/>
    </row>
    <row r="197" spans="12:12" ht="14.45" customHeight="1" x14ac:dyDescent="0.25">
      <c r="L197" s="25"/>
    </row>
    <row r="198" spans="12:12" ht="14.45" customHeight="1" x14ac:dyDescent="0.25">
      <c r="L198" s="25"/>
    </row>
    <row r="199" spans="12:12" ht="14.45" customHeight="1" x14ac:dyDescent="0.25">
      <c r="L199" s="25"/>
    </row>
    <row r="200" spans="12:12" ht="14.45" customHeight="1" x14ac:dyDescent="0.25">
      <c r="L200" s="25"/>
    </row>
    <row r="201" spans="12:12" ht="14.45" customHeight="1" x14ac:dyDescent="0.25">
      <c r="L201" s="25"/>
    </row>
    <row r="202" spans="12:12" ht="14.45" customHeight="1" x14ac:dyDescent="0.25">
      <c r="L202" s="25"/>
    </row>
    <row r="203" spans="12:12" ht="14.45" customHeight="1" x14ac:dyDescent="0.25">
      <c r="L203" s="25"/>
    </row>
    <row r="204" spans="12:12" ht="14.45" customHeight="1" x14ac:dyDescent="0.25">
      <c r="L204" s="25"/>
    </row>
    <row r="205" spans="12:12" ht="14.45" customHeight="1" x14ac:dyDescent="0.25">
      <c r="L205" s="25"/>
    </row>
    <row r="206" spans="12:12" ht="14.45" customHeight="1" x14ac:dyDescent="0.25">
      <c r="L206" s="25"/>
    </row>
    <row r="207" spans="12:12" ht="14.45" customHeight="1" x14ac:dyDescent="0.25">
      <c r="L207" s="25"/>
    </row>
    <row r="208" spans="12:12" ht="14.45" customHeight="1" x14ac:dyDescent="0.25">
      <c r="L208" s="25"/>
    </row>
    <row r="209" spans="12:12" ht="14.45" customHeight="1" x14ac:dyDescent="0.25">
      <c r="L209" s="25"/>
    </row>
    <row r="210" spans="12:12" ht="14.45" customHeight="1" x14ac:dyDescent="0.25">
      <c r="L210" s="25"/>
    </row>
    <row r="211" spans="12:12" ht="14.45" customHeight="1" x14ac:dyDescent="0.25">
      <c r="L211" s="25"/>
    </row>
    <row r="212" spans="12:12" ht="14.45" customHeight="1" x14ac:dyDescent="0.25">
      <c r="L212" s="25"/>
    </row>
    <row r="213" spans="12:12" ht="14.45" customHeight="1" x14ac:dyDescent="0.25">
      <c r="L213" s="25"/>
    </row>
    <row r="214" spans="12:12" ht="14.45" customHeight="1" x14ac:dyDescent="0.25">
      <c r="L214" s="25"/>
    </row>
    <row r="215" spans="12:12" ht="14.45" customHeight="1" x14ac:dyDescent="0.25">
      <c r="L215" s="25"/>
    </row>
    <row r="216" spans="12:12" ht="14.45" customHeight="1" x14ac:dyDescent="0.25">
      <c r="L216" s="25"/>
    </row>
    <row r="217" spans="12:12" ht="14.45" customHeight="1" x14ac:dyDescent="0.25">
      <c r="L217" s="25"/>
    </row>
    <row r="218" spans="12:12" ht="14.45" customHeight="1" x14ac:dyDescent="0.25">
      <c r="L218" s="25"/>
    </row>
    <row r="219" spans="12:12" ht="14.45" customHeight="1" x14ac:dyDescent="0.25">
      <c r="L219" s="25"/>
    </row>
    <row r="220" spans="12:12" ht="14.45" customHeight="1" x14ac:dyDescent="0.25">
      <c r="L220" s="25"/>
    </row>
    <row r="221" spans="12:12" ht="14.45" customHeight="1" x14ac:dyDescent="0.25">
      <c r="L221" s="25"/>
    </row>
    <row r="222" spans="12:12" ht="14.45" customHeight="1" x14ac:dyDescent="0.25">
      <c r="L222" s="25"/>
    </row>
    <row r="223" spans="12:12" ht="14.45" customHeight="1" x14ac:dyDescent="0.25">
      <c r="L223" s="25"/>
    </row>
    <row r="224" spans="12:12" ht="14.45" customHeight="1" x14ac:dyDescent="0.25">
      <c r="L224" s="25"/>
    </row>
    <row r="225" spans="12:12" ht="14.45" customHeight="1" x14ac:dyDescent="0.25">
      <c r="L225" s="25"/>
    </row>
    <row r="226" spans="12:12" ht="14.45" customHeight="1" x14ac:dyDescent="0.25">
      <c r="L226" s="25"/>
    </row>
    <row r="227" spans="12:12" ht="14.45" customHeight="1" x14ac:dyDescent="0.25">
      <c r="L227" s="25"/>
    </row>
    <row r="228" spans="12:12" ht="14.45" customHeight="1" x14ac:dyDescent="0.25">
      <c r="L228" s="25"/>
    </row>
    <row r="229" spans="12:12" ht="14.45" customHeight="1" x14ac:dyDescent="0.25">
      <c r="L229" s="25"/>
    </row>
    <row r="230" spans="12:12" ht="14.45" customHeight="1" x14ac:dyDescent="0.25">
      <c r="L230" s="25"/>
    </row>
    <row r="231" spans="12:12" ht="14.45" customHeight="1" x14ac:dyDescent="0.25">
      <c r="L231" s="25"/>
    </row>
    <row r="232" spans="12:12" ht="14.45" customHeight="1" x14ac:dyDescent="0.25">
      <c r="L232" s="25"/>
    </row>
    <row r="233" spans="12:12" ht="14.45" customHeight="1" x14ac:dyDescent="0.25">
      <c r="L233" s="25"/>
    </row>
    <row r="234" spans="12:12" ht="14.45" customHeight="1" x14ac:dyDescent="0.25">
      <c r="L234" s="25"/>
    </row>
    <row r="235" spans="12:12" ht="14.45" customHeight="1" x14ac:dyDescent="0.25">
      <c r="L235" s="25"/>
    </row>
    <row r="236" spans="12:12" ht="14.45" customHeight="1" x14ac:dyDescent="0.25">
      <c r="L236" s="25"/>
    </row>
    <row r="237" spans="12:12" ht="14.45" customHeight="1" x14ac:dyDescent="0.25">
      <c r="L237" s="25"/>
    </row>
    <row r="238" spans="12:12" ht="14.45" customHeight="1" x14ac:dyDescent="0.25">
      <c r="L238" s="25"/>
    </row>
    <row r="239" spans="12:12" ht="14.45" customHeight="1" x14ac:dyDescent="0.25">
      <c r="L239" s="25"/>
    </row>
    <row r="240" spans="12:12" ht="14.45" customHeight="1" x14ac:dyDescent="0.25">
      <c r="L240" s="25"/>
    </row>
    <row r="241" spans="12:12" ht="14.45" customHeight="1" x14ac:dyDescent="0.25">
      <c r="L241" s="25"/>
    </row>
    <row r="242" spans="12:12" ht="14.45" customHeight="1" x14ac:dyDescent="0.25">
      <c r="L242" s="25"/>
    </row>
    <row r="243" spans="12:12" ht="14.45" customHeight="1" x14ac:dyDescent="0.25">
      <c r="L243" s="25"/>
    </row>
    <row r="244" spans="12:12" ht="14.45" customHeight="1" x14ac:dyDescent="0.25">
      <c r="L244" s="25"/>
    </row>
    <row r="245" spans="12:12" ht="14.45" customHeight="1" x14ac:dyDescent="0.25">
      <c r="L245" s="25"/>
    </row>
    <row r="246" spans="12:12" ht="14.45" customHeight="1" x14ac:dyDescent="0.25">
      <c r="L246" s="25"/>
    </row>
    <row r="247" spans="12:12" ht="14.45" customHeight="1" x14ac:dyDescent="0.25">
      <c r="L247" s="25"/>
    </row>
    <row r="248" spans="12:12" ht="14.45" customHeight="1" x14ac:dyDescent="0.25">
      <c r="L248" s="25"/>
    </row>
    <row r="249" spans="12:12" ht="14.45" customHeight="1" x14ac:dyDescent="0.25">
      <c r="L249" s="25"/>
    </row>
    <row r="250" spans="12:12" ht="14.45" customHeight="1" x14ac:dyDescent="0.25">
      <c r="L250" s="25"/>
    </row>
    <row r="251" spans="12:12" ht="14.45" customHeight="1" x14ac:dyDescent="0.25">
      <c r="L251" s="25"/>
    </row>
    <row r="252" spans="12:12" ht="14.45" customHeight="1" x14ac:dyDescent="0.25">
      <c r="L252" s="25"/>
    </row>
    <row r="253" spans="12:12" ht="14.45" customHeight="1" x14ac:dyDescent="0.25">
      <c r="L253" s="25"/>
    </row>
    <row r="254" spans="12:12" ht="14.45" customHeight="1" x14ac:dyDescent="0.25">
      <c r="L254" s="25"/>
    </row>
    <row r="255" spans="12:12" ht="14.45" customHeight="1" x14ac:dyDescent="0.25">
      <c r="L255" s="25"/>
    </row>
    <row r="256" spans="12:12" ht="14.45" customHeight="1" x14ac:dyDescent="0.25">
      <c r="L256" s="25"/>
    </row>
    <row r="257" spans="12:12" ht="14.45" customHeight="1" x14ac:dyDescent="0.25">
      <c r="L257" s="25"/>
    </row>
    <row r="258" spans="12:12" ht="14.45" customHeight="1" x14ac:dyDescent="0.25">
      <c r="L258" s="25"/>
    </row>
    <row r="259" spans="12:12" ht="14.45" customHeight="1" x14ac:dyDescent="0.25">
      <c r="L259" s="25"/>
    </row>
    <row r="260" spans="12:12" ht="14.45" customHeight="1" x14ac:dyDescent="0.25">
      <c r="L260" s="25"/>
    </row>
    <row r="261" spans="12:12" ht="14.45" customHeight="1" x14ac:dyDescent="0.25">
      <c r="L261" s="25"/>
    </row>
    <row r="262" spans="12:12" ht="14.45" customHeight="1" x14ac:dyDescent="0.25">
      <c r="L262" s="25"/>
    </row>
    <row r="263" spans="12:12" ht="14.45" customHeight="1" x14ac:dyDescent="0.25">
      <c r="L263" s="25"/>
    </row>
    <row r="264" spans="12:12" ht="14.45" customHeight="1" x14ac:dyDescent="0.25">
      <c r="L264" s="25"/>
    </row>
    <row r="265" spans="12:12" ht="14.45" customHeight="1" x14ac:dyDescent="0.25">
      <c r="L265" s="25"/>
    </row>
    <row r="266" spans="12:12" ht="14.45" customHeight="1" x14ac:dyDescent="0.25">
      <c r="L266" s="25"/>
    </row>
    <row r="267" spans="12:12" ht="14.45" customHeight="1" x14ac:dyDescent="0.25">
      <c r="L267" s="25"/>
    </row>
    <row r="268" spans="12:12" ht="14.45" customHeight="1" x14ac:dyDescent="0.25">
      <c r="L268" s="25"/>
    </row>
    <row r="269" spans="12:12" ht="14.45" customHeight="1" x14ac:dyDescent="0.25">
      <c r="L269" s="25"/>
    </row>
    <row r="270" spans="12:12" ht="14.45" customHeight="1" x14ac:dyDescent="0.25">
      <c r="L270" s="25"/>
    </row>
    <row r="271" spans="12:12" ht="14.45" customHeight="1" x14ac:dyDescent="0.25">
      <c r="L271" s="25"/>
    </row>
    <row r="272" spans="12:12" ht="14.45" customHeight="1" x14ac:dyDescent="0.25">
      <c r="L272" s="25"/>
    </row>
    <row r="273" spans="12:12" ht="14.45" customHeight="1" x14ac:dyDescent="0.25">
      <c r="L273" s="25"/>
    </row>
    <row r="274" spans="12:12" ht="14.45" customHeight="1" x14ac:dyDescent="0.25">
      <c r="L274" s="25"/>
    </row>
    <row r="275" spans="12:12" ht="14.45" customHeight="1" x14ac:dyDescent="0.25">
      <c r="L275" s="25"/>
    </row>
  </sheetData>
  <autoFilter ref="B6:L38"/>
  <mergeCells count="8">
    <mergeCell ref="J4:J6"/>
    <mergeCell ref="K4:K6"/>
    <mergeCell ref="L4:L6"/>
    <mergeCell ref="B4:B5"/>
    <mergeCell ref="C4:C6"/>
    <mergeCell ref="D4:G5"/>
    <mergeCell ref="H4:H6"/>
    <mergeCell ref="I4:I6"/>
  </mergeCells>
  <phoneticPr fontId="4" type="noConversion"/>
  <hyperlinks>
    <hyperlink ref="K18" r:id="rId1"/>
    <hyperlink ref="K12"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opLeftCell="A18" zoomScale="70" zoomScaleNormal="70" workbookViewId="0">
      <pane xSplit="7" topLeftCell="H1" activePane="topRight" state="frozen"/>
      <selection activeCell="L23" sqref="L23"/>
      <selection pane="topRight" activeCell="G10" sqref="G10"/>
    </sheetView>
  </sheetViews>
  <sheetFormatPr baseColWidth="10" defaultColWidth="10.85546875" defaultRowHeight="15" x14ac:dyDescent="0.25"/>
  <cols>
    <col min="1" max="1" width="2.5703125" style="25" customWidth="1"/>
    <col min="2" max="2" width="10.710937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25" customWidth="1"/>
    <col min="13" max="16384" width="10.85546875" style="25"/>
  </cols>
  <sheetData>
    <row r="1" spans="2:15" ht="14.45" customHeight="1" x14ac:dyDescent="0.25">
      <c r="L1" s="335"/>
      <c r="M1" s="362"/>
      <c r="N1" s="362"/>
      <c r="O1" s="362"/>
    </row>
    <row r="2" spans="2:15" ht="14.45" customHeight="1" x14ac:dyDescent="0.25">
      <c r="B2" s="24" t="s">
        <v>553</v>
      </c>
      <c r="L2" s="335"/>
      <c r="M2" s="362"/>
      <c r="N2" s="362"/>
      <c r="O2" s="362"/>
    </row>
    <row r="3" spans="2:15" ht="14.45" customHeight="1" thickBot="1" x14ac:dyDescent="0.3">
      <c r="I3" s="336"/>
      <c r="J3" s="336"/>
      <c r="L3" s="335"/>
      <c r="M3" s="362"/>
      <c r="N3" s="362"/>
      <c r="O3" s="362"/>
    </row>
    <row r="4" spans="2:15" ht="33" customHeight="1" x14ac:dyDescent="0.25">
      <c r="B4" s="446" t="s">
        <v>1</v>
      </c>
      <c r="C4" s="437" t="s">
        <v>2</v>
      </c>
      <c r="D4" s="448" t="s">
        <v>3</v>
      </c>
      <c r="E4" s="448"/>
      <c r="F4" s="448"/>
      <c r="G4" s="448"/>
      <c r="H4" s="454" t="s">
        <v>4</v>
      </c>
      <c r="I4" s="437" t="s">
        <v>5</v>
      </c>
      <c r="J4" s="437" t="s">
        <v>6</v>
      </c>
      <c r="K4" s="440" t="s">
        <v>7</v>
      </c>
      <c r="L4" s="443" t="s">
        <v>8</v>
      </c>
    </row>
    <row r="5" spans="2:15" ht="11.1" customHeight="1" x14ac:dyDescent="0.25">
      <c r="B5" s="447"/>
      <c r="C5" s="438"/>
      <c r="D5" s="449"/>
      <c r="E5" s="449"/>
      <c r="F5" s="449"/>
      <c r="G5" s="449"/>
      <c r="H5" s="455"/>
      <c r="I5" s="438"/>
      <c r="J5" s="438"/>
      <c r="K5" s="441"/>
      <c r="L5" s="444"/>
    </row>
    <row r="6" spans="2:15" s="252" customFormat="1" ht="18.95" customHeight="1" x14ac:dyDescent="0.25">
      <c r="B6" s="53" t="s">
        <v>9</v>
      </c>
      <c r="C6" s="439"/>
      <c r="D6" s="54" t="s">
        <v>10</v>
      </c>
      <c r="E6" s="54" t="s">
        <v>11</v>
      </c>
      <c r="F6" s="54" t="s">
        <v>12</v>
      </c>
      <c r="G6" s="54" t="s">
        <v>13</v>
      </c>
      <c r="H6" s="456"/>
      <c r="I6" s="439"/>
      <c r="J6" s="439"/>
      <c r="K6" s="442"/>
      <c r="L6" s="445"/>
    </row>
    <row r="7" spans="2:15" ht="14.45" customHeight="1" x14ac:dyDescent="0.25">
      <c r="B7" s="192">
        <v>1</v>
      </c>
      <c r="C7" s="239" t="s">
        <v>131</v>
      </c>
      <c r="D7" s="343" t="s">
        <v>132</v>
      </c>
      <c r="E7" s="338"/>
      <c r="F7" s="338"/>
      <c r="G7" s="339"/>
      <c r="H7" s="211" t="s">
        <v>16</v>
      </c>
      <c r="I7" s="114" t="s">
        <v>37</v>
      </c>
      <c r="J7" s="200"/>
      <c r="K7" s="306" t="str">
        <f>'Liste Enumération'!F73</f>
        <v>SIRET; TVA; TAHITI; RIDET; FRWF; IREP; HORS UE; AUTRE</v>
      </c>
      <c r="L7" s="117" t="s">
        <v>133</v>
      </c>
      <c r="M7" s="363"/>
    </row>
    <row r="8" spans="2:15" ht="14.45" customHeight="1" x14ac:dyDescent="0.25">
      <c r="B8" s="192">
        <v>1</v>
      </c>
      <c r="C8" s="193" t="s">
        <v>450</v>
      </c>
      <c r="D8" s="343" t="s">
        <v>135</v>
      </c>
      <c r="E8" s="338"/>
      <c r="F8" s="338"/>
      <c r="G8" s="339"/>
      <c r="H8" s="211" t="s">
        <v>16</v>
      </c>
      <c r="I8" s="114" t="s">
        <v>20</v>
      </c>
      <c r="J8" s="128">
        <v>32</v>
      </c>
      <c r="K8" s="116"/>
      <c r="L8" s="117" t="s">
        <v>136</v>
      </c>
      <c r="M8" s="363"/>
    </row>
    <row r="9" spans="2:15" ht="14.45" customHeight="1" x14ac:dyDescent="0.25">
      <c r="B9" s="192">
        <v>1</v>
      </c>
      <c r="C9" s="239" t="s">
        <v>555</v>
      </c>
      <c r="D9" s="343" t="s">
        <v>556</v>
      </c>
      <c r="E9" s="338"/>
      <c r="F9" s="338"/>
      <c r="G9" s="339"/>
      <c r="H9" s="211" t="s">
        <v>43</v>
      </c>
      <c r="I9" s="200"/>
      <c r="J9" s="200"/>
      <c r="K9" s="116"/>
      <c r="L9" s="117" t="s">
        <v>888</v>
      </c>
      <c r="M9" s="363"/>
    </row>
    <row r="10" spans="2:15" ht="14.45" customHeight="1" x14ac:dyDescent="0.25">
      <c r="B10" s="197">
        <v>1</v>
      </c>
      <c r="C10" s="203" t="s">
        <v>131</v>
      </c>
      <c r="D10" s="349"/>
      <c r="E10" s="346" t="s">
        <v>132</v>
      </c>
      <c r="F10" s="348"/>
      <c r="G10" s="312"/>
      <c r="H10" s="211" t="s">
        <v>16</v>
      </c>
      <c r="I10" s="114" t="s">
        <v>37</v>
      </c>
      <c r="J10" s="200"/>
      <c r="K10" s="306" t="str">
        <f xml:space="preserve"> 'Liste Enumération'!F73</f>
        <v>SIRET; TVA; TAHITI; RIDET; FRWF; IREP; HORS UE; AUTRE</v>
      </c>
      <c r="L10" s="117" t="s">
        <v>133</v>
      </c>
      <c r="M10" s="363"/>
    </row>
    <row r="11" spans="2:15" ht="14.45" customHeight="1" x14ac:dyDescent="0.25">
      <c r="B11" s="197">
        <v>1</v>
      </c>
      <c r="C11" s="198" t="s">
        <v>450</v>
      </c>
      <c r="D11" s="350"/>
      <c r="E11" s="346" t="s">
        <v>451</v>
      </c>
      <c r="F11" s="348"/>
      <c r="G11" s="312"/>
      <c r="H11" s="211" t="s">
        <v>16</v>
      </c>
      <c r="I11" s="114" t="s">
        <v>20</v>
      </c>
      <c r="J11" s="128">
        <v>32</v>
      </c>
      <c r="K11" s="116"/>
      <c r="L11" s="117" t="s">
        <v>136</v>
      </c>
      <c r="M11" s="363"/>
    </row>
    <row r="12" spans="2:15" ht="14.45" customHeight="1" x14ac:dyDescent="0.25">
      <c r="B12" s="192">
        <v>1</v>
      </c>
      <c r="C12" s="239" t="s">
        <v>452</v>
      </c>
      <c r="D12" s="337" t="s">
        <v>138</v>
      </c>
      <c r="E12" s="338"/>
      <c r="F12" s="338"/>
      <c r="G12" s="339"/>
      <c r="H12" s="211" t="s">
        <v>16</v>
      </c>
      <c r="I12" s="114" t="s">
        <v>30</v>
      </c>
      <c r="J12" s="128">
        <v>256</v>
      </c>
      <c r="K12" s="116"/>
      <c r="L12" s="117" t="s">
        <v>139</v>
      </c>
      <c r="M12" s="363"/>
    </row>
    <row r="13" spans="2:15" ht="14.45" customHeight="1" x14ac:dyDescent="0.25">
      <c r="B13" s="192">
        <v>1</v>
      </c>
      <c r="C13" s="193" t="s">
        <v>453</v>
      </c>
      <c r="D13" s="337" t="s">
        <v>454</v>
      </c>
      <c r="E13" s="338"/>
      <c r="F13" s="338"/>
      <c r="G13" s="339"/>
      <c r="H13" s="211" t="s">
        <v>43</v>
      </c>
      <c r="I13" s="114" t="s">
        <v>30</v>
      </c>
      <c r="J13" s="128">
        <v>256</v>
      </c>
      <c r="K13" s="116"/>
      <c r="L13" s="117" t="s">
        <v>455</v>
      </c>
      <c r="M13" s="363"/>
    </row>
    <row r="14" spans="2:15" s="278" customFormat="1" ht="14.45" customHeight="1" x14ac:dyDescent="0.25">
      <c r="B14" s="192">
        <v>1</v>
      </c>
      <c r="C14" s="193" t="s">
        <v>558</v>
      </c>
      <c r="D14" s="337" t="s">
        <v>559</v>
      </c>
      <c r="E14" s="338"/>
      <c r="F14" s="338"/>
      <c r="G14" s="339"/>
      <c r="H14" s="211" t="s">
        <v>43</v>
      </c>
      <c r="I14" s="114" t="s">
        <v>30</v>
      </c>
      <c r="J14" s="128">
        <v>32</v>
      </c>
      <c r="K14" s="116"/>
      <c r="L14" s="117" t="s">
        <v>560</v>
      </c>
    </row>
    <row r="15" spans="2:15" ht="14.45" customHeight="1" x14ac:dyDescent="0.25">
      <c r="B15" s="192">
        <v>1</v>
      </c>
      <c r="C15" s="193" t="s">
        <v>889</v>
      </c>
      <c r="D15" s="337" t="s">
        <v>1446</v>
      </c>
      <c r="E15" s="338"/>
      <c r="F15" s="338"/>
      <c r="G15" s="339"/>
      <c r="H15" s="211" t="s">
        <v>43</v>
      </c>
      <c r="I15" s="341" t="s">
        <v>37</v>
      </c>
      <c r="J15" s="341">
        <v>5</v>
      </c>
      <c r="K15" s="342" t="s">
        <v>891</v>
      </c>
      <c r="L15" s="117" t="s">
        <v>1445</v>
      </c>
      <c r="M15" s="363"/>
    </row>
    <row r="16" spans="2:15" ht="14.45" customHeight="1" x14ac:dyDescent="0.25">
      <c r="B16" s="192">
        <v>1</v>
      </c>
      <c r="C16" s="193" t="s">
        <v>892</v>
      </c>
      <c r="D16" s="337" t="s">
        <v>879</v>
      </c>
      <c r="E16" s="338"/>
      <c r="F16" s="338"/>
      <c r="G16" s="339"/>
      <c r="H16" s="211" t="s">
        <v>43</v>
      </c>
      <c r="I16" s="114" t="s">
        <v>37</v>
      </c>
      <c r="J16" s="144"/>
      <c r="K16" s="364" t="str">
        <f>'Liste Enumération'!F177</f>
        <v>Entrepreneur individuel; Groupement de droit privé non doté de la personnalité morale; Personne morale de droit étranger; Personne morale de droit public soumise au droit commercial; Société commerciale; Autre personne morale immatriculée au RCS; Personne morale et organisme soumis au droit administratif; Organisme privé spécialisé; Groupement de droit privé</v>
      </c>
      <c r="L16" s="117" t="s">
        <v>893</v>
      </c>
      <c r="M16" s="363"/>
    </row>
    <row r="17" spans="2:13" ht="14.45" customHeight="1" x14ac:dyDescent="0.25">
      <c r="B17" s="192">
        <v>1</v>
      </c>
      <c r="C17" s="193" t="s">
        <v>894</v>
      </c>
      <c r="D17" s="337" t="s">
        <v>895</v>
      </c>
      <c r="E17" s="338"/>
      <c r="F17" s="338"/>
      <c r="G17" s="339"/>
      <c r="H17" s="211" t="s">
        <v>43</v>
      </c>
      <c r="I17" s="114" t="s">
        <v>37</v>
      </c>
      <c r="J17" s="144"/>
      <c r="K17" s="365" t="str">
        <f>'Liste Enumération'!F187</f>
        <v>Microentreprises (MIC); Petites et moyennes entreprises (PME); Entreprises de taille intermédiaire (ETI); Grandes entreprises (GE)</v>
      </c>
      <c r="L17" s="117" t="s">
        <v>896</v>
      </c>
      <c r="M17" s="363"/>
    </row>
    <row r="18" spans="2:13" ht="14.45" customHeight="1" x14ac:dyDescent="0.25">
      <c r="B18" s="192">
        <v>1</v>
      </c>
      <c r="C18" s="193" t="s">
        <v>897</v>
      </c>
      <c r="D18" s="366" t="s">
        <v>898</v>
      </c>
      <c r="E18" s="345"/>
      <c r="F18" s="338"/>
      <c r="G18" s="339"/>
      <c r="H18" s="211" t="s">
        <v>43</v>
      </c>
      <c r="I18" s="341" t="s">
        <v>37</v>
      </c>
      <c r="J18" s="144"/>
      <c r="K18" s="367" t="str">
        <f>'Liste Enumération'!F192</f>
        <v>EA; EATT; EA pro inclusive; ESAT</v>
      </c>
      <c r="L18" s="117" t="s">
        <v>899</v>
      </c>
      <c r="M18" s="363"/>
    </row>
    <row r="19" spans="2:13" ht="14.45" customHeight="1" x14ac:dyDescent="0.25">
      <c r="B19" s="192">
        <v>1</v>
      </c>
      <c r="C19" s="193" t="s">
        <v>561</v>
      </c>
      <c r="D19" s="343" t="s">
        <v>562</v>
      </c>
      <c r="E19" s="344"/>
      <c r="F19" s="345"/>
      <c r="G19" s="318"/>
      <c r="H19" s="143" t="s">
        <v>16</v>
      </c>
      <c r="I19" s="200"/>
      <c r="J19" s="200"/>
      <c r="K19" s="116"/>
      <c r="L19" s="117" t="s">
        <v>563</v>
      </c>
      <c r="M19" s="368"/>
    </row>
    <row r="20" spans="2:13" ht="14.45" customHeight="1" x14ac:dyDescent="0.25">
      <c r="B20" s="197">
        <v>1</v>
      </c>
      <c r="C20" s="198" t="s">
        <v>1472</v>
      </c>
      <c r="D20" s="109"/>
      <c r="E20" s="346" t="s">
        <v>1469</v>
      </c>
      <c r="F20" s="347"/>
      <c r="G20" s="222"/>
      <c r="H20" s="143" t="s">
        <v>16</v>
      </c>
      <c r="I20" s="114" t="s">
        <v>37</v>
      </c>
      <c r="J20" s="144"/>
      <c r="K20" s="223" t="str">
        <f>'Liste Enumération'!F338</f>
        <v>Adresse de l'établissement; Adresse du siège</v>
      </c>
      <c r="L20" s="117" t="s">
        <v>1503</v>
      </c>
    </row>
    <row r="21" spans="2:13" ht="14.45" customHeight="1" x14ac:dyDescent="0.25">
      <c r="B21" s="197">
        <v>1</v>
      </c>
      <c r="C21" s="198" t="s">
        <v>515</v>
      </c>
      <c r="D21" s="109"/>
      <c r="E21" s="346" t="s">
        <v>516</v>
      </c>
      <c r="F21" s="347"/>
      <c r="G21" s="222"/>
      <c r="H21" s="113" t="s">
        <v>43</v>
      </c>
      <c r="I21" s="114" t="s">
        <v>30</v>
      </c>
      <c r="J21" s="128">
        <v>256</v>
      </c>
      <c r="K21" s="116"/>
      <c r="L21" s="117" t="s">
        <v>517</v>
      </c>
      <c r="M21" s="363"/>
    </row>
    <row r="22" spans="2:13" ht="14.45" customHeight="1" x14ac:dyDescent="0.25">
      <c r="B22" s="197">
        <v>1</v>
      </c>
      <c r="C22" s="198" t="s">
        <v>518</v>
      </c>
      <c r="D22" s="109"/>
      <c r="E22" s="346" t="s">
        <v>519</v>
      </c>
      <c r="F22" s="348"/>
      <c r="G22" s="312"/>
      <c r="H22" s="113" t="s">
        <v>16</v>
      </c>
      <c r="I22" s="114" t="s">
        <v>30</v>
      </c>
      <c r="J22" s="128">
        <v>256</v>
      </c>
      <c r="K22" s="116"/>
      <c r="L22" s="117" t="s">
        <v>520</v>
      </c>
      <c r="M22" s="363"/>
    </row>
    <row r="23" spans="2:13" ht="14.45" customHeight="1" x14ac:dyDescent="0.25">
      <c r="B23" s="197">
        <v>1</v>
      </c>
      <c r="C23" s="198" t="s">
        <v>521</v>
      </c>
      <c r="D23" s="268"/>
      <c r="E23" s="346" t="s">
        <v>522</v>
      </c>
      <c r="F23" s="348"/>
      <c r="G23" s="312"/>
      <c r="H23" s="113" t="s">
        <v>43</v>
      </c>
      <c r="I23" s="114" t="s">
        <v>30</v>
      </c>
      <c r="J23" s="128">
        <v>256</v>
      </c>
      <c r="K23" s="116"/>
      <c r="L23" s="117" t="s">
        <v>523</v>
      </c>
      <c r="M23" s="363"/>
    </row>
    <row r="24" spans="2:13" ht="14.45" customHeight="1" x14ac:dyDescent="0.25">
      <c r="B24" s="197">
        <v>1</v>
      </c>
      <c r="C24" s="198" t="s">
        <v>524</v>
      </c>
      <c r="D24" s="349"/>
      <c r="E24" s="346" t="s">
        <v>525</v>
      </c>
      <c r="F24" s="348"/>
      <c r="G24" s="312"/>
      <c r="H24" s="113" t="s">
        <v>16</v>
      </c>
      <c r="I24" s="114" t="s">
        <v>37</v>
      </c>
      <c r="J24" s="144"/>
      <c r="K24" s="273" t="s">
        <v>526</v>
      </c>
      <c r="L24" s="117" t="s">
        <v>527</v>
      </c>
      <c r="M24" s="363"/>
    </row>
    <row r="25" spans="2:13" ht="14.45" customHeight="1" x14ac:dyDescent="0.25">
      <c r="B25" s="197">
        <v>1</v>
      </c>
      <c r="C25" s="198" t="s">
        <v>528</v>
      </c>
      <c r="D25" s="350"/>
      <c r="E25" s="346" t="s">
        <v>529</v>
      </c>
      <c r="F25" s="348"/>
      <c r="G25" s="312"/>
      <c r="H25" s="113" t="s">
        <v>43</v>
      </c>
      <c r="I25" s="114" t="s">
        <v>37</v>
      </c>
      <c r="J25" s="200"/>
      <c r="K25" s="351" t="s">
        <v>530</v>
      </c>
      <c r="L25" s="117" t="s">
        <v>531</v>
      </c>
      <c r="M25" s="363"/>
    </row>
    <row r="26" spans="2:13" ht="14.45" customHeight="1" x14ac:dyDescent="0.25">
      <c r="B26" s="192" t="s">
        <v>127</v>
      </c>
      <c r="C26" s="193" t="s">
        <v>900</v>
      </c>
      <c r="D26" s="343" t="s">
        <v>901</v>
      </c>
      <c r="E26" s="344"/>
      <c r="F26" s="345"/>
      <c r="G26" s="318"/>
      <c r="H26" s="143" t="s">
        <v>16</v>
      </c>
      <c r="I26" s="200"/>
      <c r="J26" s="200"/>
      <c r="K26" s="116"/>
      <c r="L26" s="117" t="s">
        <v>566</v>
      </c>
      <c r="M26" s="363"/>
    </row>
    <row r="27" spans="2:13" ht="14.45" customHeight="1" x14ac:dyDescent="0.25">
      <c r="B27" s="197">
        <v>1</v>
      </c>
      <c r="C27" s="198" t="s">
        <v>146</v>
      </c>
      <c r="D27" s="109"/>
      <c r="E27" s="346" t="s">
        <v>147</v>
      </c>
      <c r="F27" s="348"/>
      <c r="G27" s="312"/>
      <c r="H27" s="113" t="s">
        <v>43</v>
      </c>
      <c r="I27" s="114" t="s">
        <v>37</v>
      </c>
      <c r="J27" s="200"/>
      <c r="K27" s="115" t="str">
        <f>'Liste Enumération'!F174</f>
        <v>Contact principal; Contact secondaire</v>
      </c>
      <c r="L27" s="117" t="s">
        <v>148</v>
      </c>
      <c r="M27" s="363"/>
    </row>
    <row r="28" spans="2:13" ht="14.45" customHeight="1" x14ac:dyDescent="0.25">
      <c r="B28" s="197">
        <v>1</v>
      </c>
      <c r="C28" s="203" t="s">
        <v>149</v>
      </c>
      <c r="D28" s="369"/>
      <c r="E28" s="346" t="s">
        <v>150</v>
      </c>
      <c r="F28" s="348"/>
      <c r="G28" s="312"/>
      <c r="H28" s="143" t="s">
        <v>43</v>
      </c>
      <c r="I28" s="114" t="s">
        <v>30</v>
      </c>
      <c r="J28" s="128">
        <v>256</v>
      </c>
      <c r="K28" s="116"/>
      <c r="L28" s="117" t="s">
        <v>151</v>
      </c>
      <c r="M28" s="363"/>
    </row>
    <row r="29" spans="2:13" ht="14.45" customHeight="1" x14ac:dyDescent="0.25">
      <c r="B29" s="353">
        <v>1</v>
      </c>
      <c r="C29" s="203" t="s">
        <v>152</v>
      </c>
      <c r="D29" s="181"/>
      <c r="E29" s="346" t="s">
        <v>153</v>
      </c>
      <c r="F29" s="348"/>
      <c r="G29" s="312"/>
      <c r="H29" s="143" t="s">
        <v>43</v>
      </c>
      <c r="I29" s="114" t="s">
        <v>30</v>
      </c>
      <c r="J29" s="128">
        <v>128</v>
      </c>
      <c r="K29" s="116"/>
      <c r="L29" s="117" t="s">
        <v>154</v>
      </c>
      <c r="M29" s="363"/>
    </row>
    <row r="30" spans="2:13" ht="14.45" customHeight="1" x14ac:dyDescent="0.25">
      <c r="B30" s="353">
        <v>1</v>
      </c>
      <c r="C30" s="203" t="s">
        <v>155</v>
      </c>
      <c r="D30" s="181"/>
      <c r="E30" s="346" t="s">
        <v>156</v>
      </c>
      <c r="F30" s="348"/>
      <c r="G30" s="312"/>
      <c r="H30" s="143" t="s">
        <v>43</v>
      </c>
      <c r="I30" s="114" t="s">
        <v>30</v>
      </c>
      <c r="J30" s="128">
        <v>128</v>
      </c>
      <c r="K30" s="116"/>
      <c r="L30" s="117" t="s">
        <v>157</v>
      </c>
      <c r="M30" s="363"/>
    </row>
    <row r="31" spans="2:13" ht="14.45" customHeight="1" x14ac:dyDescent="0.25">
      <c r="B31" s="197" t="s">
        <v>127</v>
      </c>
      <c r="C31" s="203" t="s">
        <v>158</v>
      </c>
      <c r="D31" s="370"/>
      <c r="E31" s="346" t="s">
        <v>159</v>
      </c>
      <c r="F31" s="348"/>
      <c r="G31" s="312"/>
      <c r="H31" s="232" t="s">
        <v>43</v>
      </c>
      <c r="I31" s="114" t="s">
        <v>30</v>
      </c>
      <c r="J31" s="128">
        <v>128</v>
      </c>
      <c r="K31" s="116"/>
      <c r="L31" s="117" t="s">
        <v>160</v>
      </c>
      <c r="M31" s="363"/>
    </row>
    <row r="32" spans="2:13" ht="14.45" customHeight="1" x14ac:dyDescent="0.25">
      <c r="B32" s="197" t="s">
        <v>127</v>
      </c>
      <c r="C32" s="203" t="s">
        <v>161</v>
      </c>
      <c r="D32" s="181"/>
      <c r="E32" s="346" t="s">
        <v>162</v>
      </c>
      <c r="F32" s="348"/>
      <c r="G32" s="312"/>
      <c r="H32" s="232" t="s">
        <v>43</v>
      </c>
      <c r="I32" s="114" t="s">
        <v>30</v>
      </c>
      <c r="J32" s="128">
        <v>128</v>
      </c>
      <c r="K32" s="116"/>
      <c r="L32" s="117" t="s">
        <v>163</v>
      </c>
      <c r="M32" s="363"/>
    </row>
    <row r="33" spans="2:13" ht="14.45" customHeight="1" x14ac:dyDescent="0.25">
      <c r="B33" s="197">
        <v>1</v>
      </c>
      <c r="C33" s="198" t="s">
        <v>164</v>
      </c>
      <c r="D33" s="181"/>
      <c r="E33" s="346" t="s">
        <v>1485</v>
      </c>
      <c r="F33" s="348"/>
      <c r="G33" s="312"/>
      <c r="H33" s="232" t="s">
        <v>16</v>
      </c>
      <c r="I33" s="114" t="s">
        <v>30</v>
      </c>
      <c r="J33" s="128">
        <v>128</v>
      </c>
      <c r="K33" s="116"/>
      <c r="L33" s="117" t="s">
        <v>166</v>
      </c>
      <c r="M33" s="363"/>
    </row>
    <row r="34" spans="2:13" ht="14.45" customHeight="1" x14ac:dyDescent="0.25">
      <c r="B34" s="197">
        <v>1</v>
      </c>
      <c r="C34" s="203" t="s">
        <v>462</v>
      </c>
      <c r="D34" s="181"/>
      <c r="E34" s="346" t="s">
        <v>463</v>
      </c>
      <c r="F34" s="348"/>
      <c r="G34" s="312"/>
      <c r="H34" s="232" t="s">
        <v>43</v>
      </c>
      <c r="I34" s="114" t="s">
        <v>30</v>
      </c>
      <c r="J34" s="128">
        <v>2048</v>
      </c>
      <c r="K34" s="116"/>
      <c r="L34" s="117" t="s">
        <v>464</v>
      </c>
      <c r="M34" s="363"/>
    </row>
    <row r="35" spans="2:13" ht="14.45" customHeight="1" x14ac:dyDescent="0.25">
      <c r="B35" s="353">
        <v>1</v>
      </c>
      <c r="C35" s="203" t="s">
        <v>567</v>
      </c>
      <c r="D35" s="181"/>
      <c r="E35" s="346" t="s">
        <v>568</v>
      </c>
      <c r="F35" s="348"/>
      <c r="G35" s="312"/>
      <c r="H35" s="232" t="s">
        <v>16</v>
      </c>
      <c r="I35" s="114" t="s">
        <v>273</v>
      </c>
      <c r="J35" s="144"/>
      <c r="K35" s="116"/>
      <c r="L35" s="117" t="s">
        <v>569</v>
      </c>
      <c r="M35" s="363"/>
    </row>
    <row r="36" spans="2:13" ht="14.45" customHeight="1" x14ac:dyDescent="0.25">
      <c r="B36" s="353">
        <v>1</v>
      </c>
      <c r="C36" s="203" t="s">
        <v>570</v>
      </c>
      <c r="D36" s="370"/>
      <c r="E36" s="346" t="s">
        <v>538</v>
      </c>
      <c r="F36" s="348"/>
      <c r="G36" s="312"/>
      <c r="H36" s="232" t="s">
        <v>16</v>
      </c>
      <c r="I36" s="114" t="s">
        <v>273</v>
      </c>
      <c r="J36" s="144"/>
      <c r="K36" s="116"/>
      <c r="L36" s="117" t="s">
        <v>571</v>
      </c>
      <c r="M36" s="363"/>
    </row>
    <row r="37" spans="2:13" ht="14.45" customHeight="1" x14ac:dyDescent="0.25">
      <c r="B37" s="353">
        <v>1</v>
      </c>
      <c r="C37" s="203" t="s">
        <v>572</v>
      </c>
      <c r="D37" s="369"/>
      <c r="E37" s="346" t="s">
        <v>573</v>
      </c>
      <c r="F37" s="348"/>
      <c r="G37" s="312"/>
      <c r="H37" s="232" t="s">
        <v>16</v>
      </c>
      <c r="I37" s="114" t="s">
        <v>273</v>
      </c>
      <c r="J37" s="144"/>
      <c r="K37" s="116"/>
      <c r="L37" s="117" t="s">
        <v>574</v>
      </c>
      <c r="M37" s="363"/>
    </row>
    <row r="38" spans="2:13" ht="14.45" customHeight="1" x14ac:dyDescent="0.25">
      <c r="B38" s="353">
        <v>1</v>
      </c>
      <c r="C38" s="203" t="s">
        <v>575</v>
      </c>
      <c r="D38" s="181"/>
      <c r="E38" s="346" t="s">
        <v>544</v>
      </c>
      <c r="F38" s="348"/>
      <c r="G38" s="312"/>
      <c r="H38" s="232" t="s">
        <v>16</v>
      </c>
      <c r="I38" s="114" t="s">
        <v>273</v>
      </c>
      <c r="J38" s="144"/>
      <c r="K38" s="116"/>
      <c r="L38" s="117" t="s">
        <v>576</v>
      </c>
      <c r="M38" s="363"/>
    </row>
    <row r="39" spans="2:13" ht="14.45" customHeight="1" x14ac:dyDescent="0.25">
      <c r="B39" s="353">
        <v>1</v>
      </c>
      <c r="C39" s="203" t="s">
        <v>577</v>
      </c>
      <c r="D39" s="349"/>
      <c r="E39" s="346" t="s">
        <v>547</v>
      </c>
      <c r="F39" s="348"/>
      <c r="G39" s="312"/>
      <c r="H39" s="232" t="s">
        <v>16</v>
      </c>
      <c r="I39" s="114" t="s">
        <v>273</v>
      </c>
      <c r="J39" s="144"/>
      <c r="K39" s="116"/>
      <c r="L39" s="117" t="s">
        <v>578</v>
      </c>
      <c r="M39" s="363"/>
    </row>
    <row r="40" spans="2:13" ht="14.45" customHeight="1" x14ac:dyDescent="0.25">
      <c r="B40" s="197">
        <v>1</v>
      </c>
      <c r="C40" s="198" t="s">
        <v>579</v>
      </c>
      <c r="D40" s="350"/>
      <c r="E40" s="346" t="s">
        <v>549</v>
      </c>
      <c r="F40" s="348"/>
      <c r="G40" s="312"/>
      <c r="H40" s="113" t="s">
        <v>16</v>
      </c>
      <c r="I40" s="114" t="s">
        <v>273</v>
      </c>
      <c r="J40" s="200"/>
      <c r="K40" s="116"/>
      <c r="L40" s="117" t="s">
        <v>580</v>
      </c>
      <c r="M40" s="363"/>
    </row>
    <row r="41" spans="2:13" ht="14.1" customHeight="1" x14ac:dyDescent="0.25">
      <c r="B41" s="192" t="s">
        <v>127</v>
      </c>
      <c r="C41" s="239" t="s">
        <v>384</v>
      </c>
      <c r="D41" s="57" t="s">
        <v>385</v>
      </c>
      <c r="E41" s="58"/>
      <c r="F41" s="58"/>
      <c r="G41" s="194"/>
      <c r="H41" s="143" t="s">
        <v>43</v>
      </c>
      <c r="I41" s="144"/>
      <c r="J41" s="144"/>
      <c r="K41" s="116"/>
      <c r="L41" s="117" t="s">
        <v>386</v>
      </c>
    </row>
    <row r="42" spans="2:13" ht="14.1" customHeight="1" x14ac:dyDescent="0.25">
      <c r="B42" s="197">
        <v>1</v>
      </c>
      <c r="C42" s="203" t="s">
        <v>346</v>
      </c>
      <c r="D42" s="64"/>
      <c r="E42" s="70" t="s">
        <v>347</v>
      </c>
      <c r="F42" s="67"/>
      <c r="G42" s="199"/>
      <c r="H42" s="232" t="s">
        <v>16</v>
      </c>
      <c r="I42" s="128" t="s">
        <v>20</v>
      </c>
      <c r="J42" s="240">
        <v>50</v>
      </c>
      <c r="K42" s="116"/>
      <c r="L42" s="210" t="s">
        <v>387</v>
      </c>
    </row>
    <row r="43" spans="2:13" ht="14.1" customHeight="1" thickBot="1" x14ac:dyDescent="0.3">
      <c r="B43" s="243">
        <v>1</v>
      </c>
      <c r="C43" s="244" t="s">
        <v>388</v>
      </c>
      <c r="D43" s="354"/>
      <c r="E43" s="185" t="s">
        <v>389</v>
      </c>
      <c r="F43" s="187"/>
      <c r="G43" s="247"/>
      <c r="H43" s="355" t="s">
        <v>16</v>
      </c>
      <c r="I43" s="356" t="s">
        <v>30</v>
      </c>
      <c r="J43" s="357">
        <v>128</v>
      </c>
      <c r="K43" s="358"/>
      <c r="L43" s="359" t="s">
        <v>390</v>
      </c>
    </row>
  </sheetData>
  <autoFilter ref="B6:L43"/>
  <mergeCells count="8">
    <mergeCell ref="J4:J6"/>
    <mergeCell ref="K4:K6"/>
    <mergeCell ref="L4:L6"/>
    <mergeCell ref="B4:B5"/>
    <mergeCell ref="C4:C6"/>
    <mergeCell ref="D4:G5"/>
    <mergeCell ref="H4:H6"/>
    <mergeCell ref="I4:I6"/>
  </mergeCells>
  <phoneticPr fontId="4" type="noConversion"/>
  <hyperlinks>
    <hyperlink ref="K25" r:id="rId1"/>
    <hyperlink ref="K15" r:id="rId2"/>
  </hyperlinks>
  <pageMargins left="0.7" right="0.7" top="0.75" bottom="0.75" header="0.3" footer="0.3"/>
  <pageSetup paperSize="9" orientation="portrait" r:id="rId3"/>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1"/>
  <sheetViews>
    <sheetView zoomScale="70" zoomScaleNormal="70" workbookViewId="0">
      <pane xSplit="7" topLeftCell="H1" activePane="topRight" state="frozen"/>
      <selection activeCell="L23" sqref="L23"/>
      <selection pane="topRight" activeCell="B2" sqref="B2"/>
    </sheetView>
  </sheetViews>
  <sheetFormatPr baseColWidth="10" defaultColWidth="10.85546875" defaultRowHeight="15" x14ac:dyDescent="0.25"/>
  <cols>
    <col min="1" max="1" width="2.5703125" customWidth="1"/>
    <col min="2" max="2" width="10.5703125" customWidth="1"/>
    <col min="3" max="3" width="9.5703125" customWidth="1"/>
    <col min="4" max="4" width="7.5703125" customWidth="1"/>
    <col min="5" max="5" width="9.5703125" customWidth="1"/>
    <col min="6" max="6" width="15.5703125" customWidth="1"/>
    <col min="7" max="7" width="28.85546875" customWidth="1"/>
    <col min="8" max="8" width="12.42578125" customWidth="1"/>
    <col min="9" max="9" width="12.28515625" customWidth="1"/>
    <col min="10" max="10" width="10.5703125" customWidth="1"/>
    <col min="11" max="11" width="11.140625" customWidth="1"/>
    <col min="12" max="12" width="17.42578125" customWidth="1"/>
  </cols>
  <sheetData>
    <row r="1" spans="2:19" s="15" customFormat="1" x14ac:dyDescent="0.25"/>
    <row r="2" spans="2:19" s="15" customFormat="1" x14ac:dyDescent="0.25">
      <c r="B2" s="19" t="s">
        <v>902</v>
      </c>
    </row>
    <row r="3" spans="2:19" s="15" customFormat="1" ht="15.75" thickBot="1" x14ac:dyDescent="0.3">
      <c r="I3" s="5"/>
      <c r="J3" s="5"/>
      <c r="L3" s="16"/>
    </row>
    <row r="4" spans="2:19" s="15" customFormat="1" ht="33" customHeight="1" x14ac:dyDescent="0.25">
      <c r="B4" s="446" t="s">
        <v>1</v>
      </c>
      <c r="C4" s="437" t="s">
        <v>2</v>
      </c>
      <c r="D4" s="448" t="s">
        <v>3</v>
      </c>
      <c r="E4" s="448"/>
      <c r="F4" s="448"/>
      <c r="G4" s="448"/>
      <c r="H4" s="454" t="s">
        <v>4</v>
      </c>
      <c r="I4" s="437" t="s">
        <v>5</v>
      </c>
      <c r="J4" s="437" t="s">
        <v>6</v>
      </c>
      <c r="K4" s="440" t="s">
        <v>7</v>
      </c>
      <c r="L4" s="443" t="s">
        <v>8</v>
      </c>
    </row>
    <row r="5" spans="2:19" s="15" customFormat="1" ht="11.1" customHeight="1" x14ac:dyDescent="0.25">
      <c r="B5" s="447"/>
      <c r="C5" s="438"/>
      <c r="D5" s="449"/>
      <c r="E5" s="449"/>
      <c r="F5" s="449"/>
      <c r="G5" s="449"/>
      <c r="H5" s="455"/>
      <c r="I5" s="438"/>
      <c r="J5" s="438"/>
      <c r="K5" s="441"/>
      <c r="L5" s="444"/>
    </row>
    <row r="6" spans="2:19" s="20" customFormat="1" ht="18.95" customHeight="1" x14ac:dyDescent="0.25">
      <c r="B6" s="53" t="s">
        <v>9</v>
      </c>
      <c r="C6" s="439"/>
      <c r="D6" s="54" t="s">
        <v>10</v>
      </c>
      <c r="E6" s="54" t="s">
        <v>11</v>
      </c>
      <c r="F6" s="54" t="s">
        <v>12</v>
      </c>
      <c r="G6" s="54" t="s">
        <v>13</v>
      </c>
      <c r="H6" s="456"/>
      <c r="I6" s="439"/>
      <c r="J6" s="439"/>
      <c r="K6" s="442"/>
      <c r="L6" s="445"/>
    </row>
    <row r="7" spans="2:19" s="15" customFormat="1" ht="14.1" customHeight="1" x14ac:dyDescent="0.25">
      <c r="B7" s="192">
        <v>1</v>
      </c>
      <c r="C7" s="239" t="s">
        <v>346</v>
      </c>
      <c r="D7" s="337" t="s">
        <v>347</v>
      </c>
      <c r="E7" s="338"/>
      <c r="F7" s="338"/>
      <c r="G7" s="339"/>
      <c r="H7" s="232" t="s">
        <v>16</v>
      </c>
      <c r="I7" s="128" t="s">
        <v>20</v>
      </c>
      <c r="J7" s="240">
        <v>50</v>
      </c>
      <c r="K7" s="144"/>
      <c r="L7" s="210" t="s">
        <v>348</v>
      </c>
    </row>
    <row r="8" spans="2:19" s="15" customFormat="1" ht="14.1" customHeight="1" x14ac:dyDescent="0.25">
      <c r="B8" s="192">
        <v>1</v>
      </c>
      <c r="C8" s="239" t="s">
        <v>391</v>
      </c>
      <c r="D8" s="337" t="s">
        <v>392</v>
      </c>
      <c r="E8" s="338"/>
      <c r="F8" s="338"/>
      <c r="G8" s="339"/>
      <c r="H8" s="232" t="s">
        <v>16</v>
      </c>
      <c r="I8" s="128" t="s">
        <v>37</v>
      </c>
      <c r="J8" s="144"/>
      <c r="K8" s="371" t="str">
        <f>'Liste Enumération'!F197</f>
        <v xml:space="preserve">Avis d'appel à la concurrence; Règlement de consultation; Dossier de consultation; DUME acheteur; Autre; </v>
      </c>
      <c r="L8" s="210" t="s">
        <v>903</v>
      </c>
    </row>
    <row r="9" spans="2:19" s="15" customFormat="1" ht="14.1" customHeight="1" x14ac:dyDescent="0.25">
      <c r="B9" s="192">
        <v>1</v>
      </c>
      <c r="C9" s="239" t="s">
        <v>904</v>
      </c>
      <c r="D9" s="337" t="s">
        <v>905</v>
      </c>
      <c r="E9" s="338"/>
      <c r="F9" s="338"/>
      <c r="G9" s="339"/>
      <c r="H9" s="232" t="s">
        <v>16</v>
      </c>
      <c r="I9" s="128" t="s">
        <v>37</v>
      </c>
      <c r="J9" s="144"/>
      <c r="K9" s="372" t="s">
        <v>906</v>
      </c>
      <c r="L9" s="210" t="s">
        <v>907</v>
      </c>
    </row>
    <row r="10" spans="2:19" s="15" customFormat="1" ht="14.1" customHeight="1" x14ac:dyDescent="0.25">
      <c r="B10" s="192">
        <v>1</v>
      </c>
      <c r="C10" s="239" t="s">
        <v>908</v>
      </c>
      <c r="D10" s="337" t="s">
        <v>909</v>
      </c>
      <c r="E10" s="338"/>
      <c r="F10" s="338"/>
      <c r="G10" s="339"/>
      <c r="H10" s="232" t="s">
        <v>16</v>
      </c>
      <c r="I10" s="114" t="s">
        <v>58</v>
      </c>
      <c r="J10" s="202" t="s">
        <v>59</v>
      </c>
      <c r="K10" s="144"/>
      <c r="L10" s="210" t="s">
        <v>910</v>
      </c>
    </row>
    <row r="11" spans="2:19" s="15" customFormat="1" ht="14.1" customHeight="1" x14ac:dyDescent="0.25">
      <c r="B11" s="192">
        <v>1</v>
      </c>
      <c r="C11" s="239" t="s">
        <v>911</v>
      </c>
      <c r="D11" s="337" t="s">
        <v>912</v>
      </c>
      <c r="E11" s="338"/>
      <c r="F11" s="338"/>
      <c r="G11" s="339"/>
      <c r="H11" s="232" t="s">
        <v>16</v>
      </c>
      <c r="I11" s="240" t="s">
        <v>30</v>
      </c>
      <c r="J11" s="202"/>
      <c r="K11" s="144"/>
      <c r="L11" s="210" t="s">
        <v>913</v>
      </c>
    </row>
    <row r="12" spans="2:19" s="15" customFormat="1" ht="14.1" customHeight="1" x14ac:dyDescent="0.25">
      <c r="B12" s="192">
        <v>1</v>
      </c>
      <c r="C12" s="239" t="s">
        <v>914</v>
      </c>
      <c r="D12" s="337" t="s">
        <v>915</v>
      </c>
      <c r="E12" s="338"/>
      <c r="F12" s="338"/>
      <c r="G12" s="339"/>
      <c r="H12" s="232" t="s">
        <v>16</v>
      </c>
      <c r="I12" s="128" t="s">
        <v>37</v>
      </c>
      <c r="J12" s="144"/>
      <c r="K12" s="372" t="str">
        <f>'Liste Enumération'!F203</f>
        <v>Créée; Modifiée; Supprimée</v>
      </c>
      <c r="L12" s="210" t="s">
        <v>916</v>
      </c>
    </row>
    <row r="13" spans="2:19" s="15" customFormat="1" ht="14.1" customHeight="1" x14ac:dyDescent="0.25">
      <c r="B13" s="192">
        <v>1</v>
      </c>
      <c r="C13" s="239" t="s">
        <v>388</v>
      </c>
      <c r="D13" s="337" t="s">
        <v>389</v>
      </c>
      <c r="E13" s="338"/>
      <c r="F13" s="338"/>
      <c r="G13" s="339"/>
      <c r="H13" s="232" t="s">
        <v>16</v>
      </c>
      <c r="I13" s="240" t="s">
        <v>30</v>
      </c>
      <c r="J13" s="128">
        <v>128</v>
      </c>
      <c r="K13" s="144"/>
      <c r="L13" s="210" t="s">
        <v>390</v>
      </c>
    </row>
    <row r="14" spans="2:19" s="13" customFormat="1" ht="14.45" customHeight="1" x14ac:dyDescent="0.25">
      <c r="B14" s="192">
        <v>1</v>
      </c>
      <c r="C14" s="239" t="s">
        <v>917</v>
      </c>
      <c r="D14" s="366" t="s">
        <v>361</v>
      </c>
      <c r="E14" s="345"/>
      <c r="F14" s="338"/>
      <c r="G14" s="339"/>
      <c r="H14" s="232" t="s">
        <v>43</v>
      </c>
      <c r="I14" s="114" t="s">
        <v>41</v>
      </c>
      <c r="J14" s="144"/>
      <c r="K14" s="144"/>
      <c r="L14" s="210" t="s">
        <v>918</v>
      </c>
      <c r="N14" s="15"/>
      <c r="O14" s="15"/>
      <c r="P14" s="15"/>
      <c r="Q14" s="15"/>
      <c r="R14" s="15"/>
      <c r="S14" s="15"/>
    </row>
    <row r="15" spans="2:19" s="13" customFormat="1" ht="14.45" customHeight="1" x14ac:dyDescent="0.25">
      <c r="B15" s="192">
        <v>1</v>
      </c>
      <c r="C15" s="239" t="s">
        <v>919</v>
      </c>
      <c r="D15" s="373" t="s">
        <v>920</v>
      </c>
      <c r="E15" s="345"/>
      <c r="F15" s="345"/>
      <c r="G15" s="318"/>
      <c r="H15" s="232" t="s">
        <v>43</v>
      </c>
      <c r="I15" s="114" t="s">
        <v>20</v>
      </c>
      <c r="J15" s="128">
        <v>50</v>
      </c>
      <c r="K15" s="144"/>
      <c r="L15" s="210" t="s">
        <v>921</v>
      </c>
      <c r="N15" s="15"/>
      <c r="O15" s="15"/>
      <c r="P15" s="15"/>
      <c r="Q15" s="15"/>
      <c r="R15" s="15"/>
      <c r="S15" s="15"/>
    </row>
    <row r="16" spans="2:19" s="15" customFormat="1" ht="14.1" customHeight="1" x14ac:dyDescent="0.25">
      <c r="B16" s="192">
        <v>1</v>
      </c>
      <c r="C16" s="239" t="s">
        <v>922</v>
      </c>
      <c r="D16" s="373" t="s">
        <v>923</v>
      </c>
      <c r="E16" s="345"/>
      <c r="F16" s="345"/>
      <c r="G16" s="318"/>
      <c r="H16" s="143" t="s">
        <v>43</v>
      </c>
      <c r="I16" s="114" t="s">
        <v>74</v>
      </c>
      <c r="J16" s="128"/>
      <c r="K16" s="144"/>
      <c r="L16" s="61" t="s">
        <v>924</v>
      </c>
    </row>
    <row r="17" spans="2:14" s="15" customFormat="1" ht="14.1" customHeight="1" x14ac:dyDescent="0.25">
      <c r="B17" s="192">
        <v>1</v>
      </c>
      <c r="C17" s="239" t="s">
        <v>1402</v>
      </c>
      <c r="D17" s="337" t="s">
        <v>1405</v>
      </c>
      <c r="E17" s="338"/>
      <c r="F17" s="338"/>
      <c r="G17" s="339"/>
      <c r="H17" s="232" t="s">
        <v>43</v>
      </c>
      <c r="I17" s="114" t="s">
        <v>58</v>
      </c>
      <c r="J17" s="202" t="s">
        <v>59</v>
      </c>
      <c r="K17" s="144"/>
      <c r="L17" s="210" t="s">
        <v>1406</v>
      </c>
    </row>
    <row r="18" spans="2:14" s="15" customFormat="1" ht="14.1" customHeight="1" x14ac:dyDescent="0.25">
      <c r="B18" s="192">
        <v>1</v>
      </c>
      <c r="C18" s="239" t="s">
        <v>1403</v>
      </c>
      <c r="D18" s="337" t="s">
        <v>398</v>
      </c>
      <c r="E18" s="338"/>
      <c r="F18" s="338"/>
      <c r="G18" s="339"/>
      <c r="H18" s="232" t="s">
        <v>43</v>
      </c>
      <c r="I18" s="114" t="s">
        <v>58</v>
      </c>
      <c r="J18" s="202" t="s">
        <v>59</v>
      </c>
      <c r="K18" s="144"/>
      <c r="L18" s="210" t="s">
        <v>1407</v>
      </c>
    </row>
    <row r="19" spans="2:14" s="15" customFormat="1" ht="14.1" customHeight="1" thickBot="1" x14ac:dyDescent="0.3">
      <c r="B19" s="374">
        <v>1</v>
      </c>
      <c r="C19" s="375" t="s">
        <v>1404</v>
      </c>
      <c r="D19" s="376" t="s">
        <v>101</v>
      </c>
      <c r="E19" s="377"/>
      <c r="F19" s="377"/>
      <c r="G19" s="378"/>
      <c r="H19" s="355" t="s">
        <v>43</v>
      </c>
      <c r="I19" s="249" t="s">
        <v>41</v>
      </c>
      <c r="J19" s="251"/>
      <c r="K19" s="251"/>
      <c r="L19" s="359" t="s">
        <v>1408</v>
      </c>
    </row>
    <row r="20" spans="2:14" x14ac:dyDescent="0.25">
      <c r="L20" s="15"/>
      <c r="M20" s="15"/>
      <c r="N20" s="15"/>
    </row>
    <row r="21" spans="2:14" x14ac:dyDescent="0.25">
      <c r="L21" s="15"/>
      <c r="M21" s="15"/>
      <c r="N21" s="15"/>
    </row>
    <row r="22" spans="2:14" x14ac:dyDescent="0.25">
      <c r="L22" s="15"/>
      <c r="M22" s="15"/>
      <c r="N22" s="15"/>
    </row>
    <row r="23" spans="2:14" x14ac:dyDescent="0.25">
      <c r="L23" s="15"/>
      <c r="M23" s="15"/>
      <c r="N23" s="15"/>
    </row>
    <row r="24" spans="2:14" x14ac:dyDescent="0.25">
      <c r="L24" s="15"/>
      <c r="M24" s="15"/>
      <c r="N24" s="15"/>
    </row>
    <row r="25" spans="2:14" x14ac:dyDescent="0.25">
      <c r="L25" s="15"/>
      <c r="M25" s="15"/>
      <c r="N25" s="15"/>
    </row>
    <row r="26" spans="2:14" x14ac:dyDescent="0.25">
      <c r="L26" s="15"/>
      <c r="M26" s="15"/>
      <c r="N26" s="15"/>
    </row>
    <row r="27" spans="2:14" x14ac:dyDescent="0.25">
      <c r="L27" s="15"/>
      <c r="M27" s="15"/>
      <c r="N27" s="15"/>
    </row>
    <row r="28" spans="2:14" x14ac:dyDescent="0.25">
      <c r="L28" s="15"/>
      <c r="M28" s="15"/>
      <c r="N28" s="15"/>
    </row>
    <row r="29" spans="2:14" x14ac:dyDescent="0.25">
      <c r="L29" s="15"/>
      <c r="M29" s="15"/>
      <c r="N29" s="15"/>
    </row>
    <row r="30" spans="2:14" x14ac:dyDescent="0.25">
      <c r="L30" s="15"/>
      <c r="M30" s="15"/>
      <c r="N30" s="15"/>
    </row>
    <row r="31" spans="2:14" x14ac:dyDescent="0.25">
      <c r="L31" s="15"/>
      <c r="M31" s="15"/>
      <c r="N31" s="15"/>
    </row>
    <row r="32" spans="2:14" x14ac:dyDescent="0.25">
      <c r="L32" s="15"/>
      <c r="M32" s="15"/>
      <c r="N32" s="15"/>
    </row>
    <row r="33" spans="12:14" x14ac:dyDescent="0.25">
      <c r="L33" s="15"/>
      <c r="M33" s="15"/>
      <c r="N33" s="15"/>
    </row>
    <row r="34" spans="12:14" x14ac:dyDescent="0.25">
      <c r="L34" s="15"/>
      <c r="M34" s="15"/>
      <c r="N34" s="15"/>
    </row>
    <row r="35" spans="12:14" x14ac:dyDescent="0.25">
      <c r="L35" s="15"/>
      <c r="M35" s="15"/>
      <c r="N35" s="15"/>
    </row>
    <row r="36" spans="12:14" x14ac:dyDescent="0.25">
      <c r="L36" s="15"/>
      <c r="M36" s="15"/>
      <c r="N36" s="15"/>
    </row>
    <row r="37" spans="12:14" x14ac:dyDescent="0.25">
      <c r="L37" s="15"/>
      <c r="M37" s="15"/>
      <c r="N37" s="15"/>
    </row>
    <row r="38" spans="12:14" x14ac:dyDescent="0.25">
      <c r="L38" s="15"/>
      <c r="M38" s="15"/>
      <c r="N38" s="15"/>
    </row>
    <row r="39" spans="12:14" x14ac:dyDescent="0.25">
      <c r="L39" s="15"/>
      <c r="M39" s="15"/>
      <c r="N39" s="15"/>
    </row>
    <row r="40" spans="12:14" x14ac:dyDescent="0.25">
      <c r="L40" s="15"/>
      <c r="M40" s="15"/>
      <c r="N40" s="15"/>
    </row>
    <row r="41" spans="12:14" x14ac:dyDescent="0.25">
      <c r="L41" s="15"/>
      <c r="M41" s="15"/>
      <c r="N41" s="15"/>
    </row>
    <row r="42" spans="12:14" x14ac:dyDescent="0.25">
      <c r="L42" s="15"/>
      <c r="M42" s="15"/>
      <c r="N42" s="15"/>
    </row>
    <row r="43" spans="12:14" x14ac:dyDescent="0.25">
      <c r="L43" s="15"/>
      <c r="M43" s="15"/>
      <c r="N43" s="15"/>
    </row>
    <row r="44" spans="12:14" x14ac:dyDescent="0.25">
      <c r="L44" s="15"/>
      <c r="M44" s="15"/>
      <c r="N44" s="15"/>
    </row>
    <row r="45" spans="12:14" x14ac:dyDescent="0.25">
      <c r="L45" s="15"/>
      <c r="M45" s="15"/>
      <c r="N45" s="15"/>
    </row>
    <row r="46" spans="12:14" x14ac:dyDescent="0.25">
      <c r="L46" s="15"/>
      <c r="M46" s="15"/>
      <c r="N46" s="15"/>
    </row>
    <row r="47" spans="12:14" x14ac:dyDescent="0.25">
      <c r="L47" s="15"/>
      <c r="M47" s="15"/>
      <c r="N47" s="15"/>
    </row>
    <row r="48" spans="12:14" x14ac:dyDescent="0.25">
      <c r="L48" s="15"/>
      <c r="M48" s="15"/>
      <c r="N48" s="15"/>
    </row>
    <row r="49" spans="12:14" x14ac:dyDescent="0.25">
      <c r="L49" s="15"/>
      <c r="M49" s="15"/>
      <c r="N49" s="15"/>
    </row>
    <row r="50" spans="12:14" x14ac:dyDescent="0.25">
      <c r="L50" s="15"/>
      <c r="M50" s="15"/>
      <c r="N50" s="15"/>
    </row>
    <row r="51" spans="12:14" x14ac:dyDescent="0.25">
      <c r="L51" s="15"/>
      <c r="M51" s="15"/>
      <c r="N51" s="15"/>
    </row>
    <row r="52" spans="12:14" x14ac:dyDescent="0.25">
      <c r="L52" s="15"/>
      <c r="M52" s="15"/>
      <c r="N52" s="15"/>
    </row>
    <row r="53" spans="12:14" x14ac:dyDescent="0.25">
      <c r="L53" s="15"/>
      <c r="M53" s="15"/>
      <c r="N53" s="15"/>
    </row>
    <row r="54" spans="12:14" x14ac:dyDescent="0.25">
      <c r="L54" s="15"/>
      <c r="M54" s="15"/>
      <c r="N54" s="15"/>
    </row>
    <row r="55" spans="12:14" x14ac:dyDescent="0.25">
      <c r="L55" s="15"/>
      <c r="M55" s="15"/>
      <c r="N55" s="15"/>
    </row>
    <row r="56" spans="12:14" x14ac:dyDescent="0.25">
      <c r="L56" s="15"/>
      <c r="M56" s="15"/>
      <c r="N56" s="15"/>
    </row>
    <row r="57" spans="12:14" x14ac:dyDescent="0.25">
      <c r="L57" s="15"/>
      <c r="M57" s="15"/>
      <c r="N57" s="15"/>
    </row>
    <row r="58" spans="12:14" x14ac:dyDescent="0.25">
      <c r="L58" s="15"/>
      <c r="M58" s="15"/>
      <c r="N58" s="15"/>
    </row>
    <row r="59" spans="12:14" x14ac:dyDescent="0.25">
      <c r="L59" s="15"/>
      <c r="M59" s="15"/>
      <c r="N59" s="15"/>
    </row>
    <row r="60" spans="12:14" x14ac:dyDescent="0.25">
      <c r="L60" s="15"/>
      <c r="M60" s="15"/>
      <c r="N60" s="15"/>
    </row>
    <row r="61" spans="12:14" x14ac:dyDescent="0.25">
      <c r="L61" s="15"/>
      <c r="M61" s="15"/>
      <c r="N61" s="15"/>
    </row>
    <row r="62" spans="12:14" x14ac:dyDescent="0.25">
      <c r="L62" s="15"/>
      <c r="M62" s="15"/>
      <c r="N62" s="15"/>
    </row>
    <row r="63" spans="12:14" x14ac:dyDescent="0.25">
      <c r="L63" s="15"/>
      <c r="M63" s="15"/>
      <c r="N63" s="15"/>
    </row>
    <row r="64" spans="12:14" x14ac:dyDescent="0.25">
      <c r="L64" s="15"/>
      <c r="M64" s="15"/>
      <c r="N64" s="15"/>
    </row>
    <row r="65" spans="12:14" x14ac:dyDescent="0.25">
      <c r="L65" s="15"/>
      <c r="M65" s="15"/>
      <c r="N65" s="15"/>
    </row>
    <row r="66" spans="12:14" x14ac:dyDescent="0.25">
      <c r="L66" s="15"/>
      <c r="M66" s="15"/>
      <c r="N66" s="15"/>
    </row>
    <row r="67" spans="12:14" x14ac:dyDescent="0.25">
      <c r="L67" s="15"/>
      <c r="M67" s="15"/>
      <c r="N67" s="15"/>
    </row>
    <row r="68" spans="12:14" x14ac:dyDescent="0.25">
      <c r="L68" s="15"/>
      <c r="M68" s="15"/>
      <c r="N68" s="15"/>
    </row>
    <row r="69" spans="12:14" x14ac:dyDescent="0.25">
      <c r="L69" s="15"/>
      <c r="M69" s="15"/>
      <c r="N69" s="15"/>
    </row>
    <row r="70" spans="12:14" x14ac:dyDescent="0.25">
      <c r="L70" s="15"/>
      <c r="M70" s="15"/>
      <c r="N70" s="15"/>
    </row>
    <row r="71" spans="12:14" x14ac:dyDescent="0.25">
      <c r="L71" s="15"/>
      <c r="M71" s="15"/>
      <c r="N71" s="15"/>
    </row>
    <row r="72" spans="12:14" x14ac:dyDescent="0.25">
      <c r="L72" s="15"/>
      <c r="M72" s="15"/>
      <c r="N72" s="15"/>
    </row>
    <row r="73" spans="12:14" x14ac:dyDescent="0.25">
      <c r="L73" s="15"/>
      <c r="M73" s="15"/>
      <c r="N73" s="15"/>
    </row>
    <row r="74" spans="12:14" x14ac:dyDescent="0.25">
      <c r="L74" s="15"/>
      <c r="M74" s="15"/>
      <c r="N74" s="15"/>
    </row>
    <row r="75" spans="12:14" x14ac:dyDescent="0.25">
      <c r="L75" s="15"/>
      <c r="M75" s="15"/>
      <c r="N75" s="15"/>
    </row>
    <row r="76" spans="12:14" x14ac:dyDescent="0.25">
      <c r="L76" s="15"/>
      <c r="M76" s="15"/>
      <c r="N76" s="15"/>
    </row>
    <row r="77" spans="12:14" x14ac:dyDescent="0.25">
      <c r="L77" s="15"/>
      <c r="M77" s="15"/>
      <c r="N77" s="15"/>
    </row>
    <row r="78" spans="12:14" x14ac:dyDescent="0.25">
      <c r="L78" s="15"/>
      <c r="M78" s="15"/>
      <c r="N78" s="15"/>
    </row>
    <row r="79" spans="12:14" x14ac:dyDescent="0.25">
      <c r="L79" s="15"/>
      <c r="M79" s="15"/>
      <c r="N79" s="15"/>
    </row>
    <row r="80" spans="12:14" x14ac:dyDescent="0.25">
      <c r="L80" s="15"/>
      <c r="M80" s="15"/>
      <c r="N80" s="15"/>
    </row>
    <row r="81" spans="12:14" x14ac:dyDescent="0.25">
      <c r="L81" s="15"/>
      <c r="M81" s="15"/>
      <c r="N81" s="15"/>
    </row>
    <row r="82" spans="12:14" x14ac:dyDescent="0.25">
      <c r="L82" s="15"/>
      <c r="M82" s="15"/>
      <c r="N82" s="15"/>
    </row>
    <row r="83" spans="12:14" x14ac:dyDescent="0.25">
      <c r="L83" s="15"/>
      <c r="M83" s="15"/>
      <c r="N83" s="15"/>
    </row>
    <row r="84" spans="12:14" x14ac:dyDescent="0.25">
      <c r="L84" s="15"/>
      <c r="M84" s="15"/>
      <c r="N84" s="15"/>
    </row>
    <row r="85" spans="12:14" x14ac:dyDescent="0.25">
      <c r="L85" s="15"/>
      <c r="M85" s="15"/>
      <c r="N85" s="15"/>
    </row>
    <row r="86" spans="12:14" x14ac:dyDescent="0.25">
      <c r="L86" s="15"/>
      <c r="M86" s="15"/>
      <c r="N86" s="15"/>
    </row>
    <row r="87" spans="12:14" x14ac:dyDescent="0.25">
      <c r="L87" s="15"/>
      <c r="M87" s="15"/>
      <c r="N87" s="15"/>
    </row>
    <row r="88" spans="12:14" x14ac:dyDescent="0.25">
      <c r="L88" s="15"/>
      <c r="M88" s="15"/>
      <c r="N88" s="15"/>
    </row>
    <row r="89" spans="12:14" x14ac:dyDescent="0.25">
      <c r="L89" s="15"/>
      <c r="M89" s="15"/>
      <c r="N89" s="15"/>
    </row>
    <row r="90" spans="12:14" x14ac:dyDescent="0.25">
      <c r="L90" s="15"/>
      <c r="M90" s="15"/>
      <c r="N90" s="15"/>
    </row>
    <row r="91" spans="12:14" x14ac:dyDescent="0.25">
      <c r="L91" s="15"/>
      <c r="M91" s="15"/>
      <c r="N91" s="15"/>
    </row>
    <row r="92" spans="12:14" x14ac:dyDescent="0.25">
      <c r="L92" s="15"/>
      <c r="M92" s="15"/>
      <c r="N92" s="15"/>
    </row>
    <row r="93" spans="12:14" x14ac:dyDescent="0.25">
      <c r="L93" s="15"/>
      <c r="M93" s="15"/>
      <c r="N93" s="15"/>
    </row>
    <row r="94" spans="12:14" x14ac:dyDescent="0.25">
      <c r="L94" s="15"/>
      <c r="M94" s="15"/>
      <c r="N94" s="15"/>
    </row>
    <row r="95" spans="12:14" x14ac:dyDescent="0.25">
      <c r="L95" s="15"/>
      <c r="M95" s="15"/>
      <c r="N95" s="15"/>
    </row>
    <row r="96" spans="12:14" x14ac:dyDescent="0.25">
      <c r="L96" s="15"/>
      <c r="M96" s="15"/>
      <c r="N96" s="15"/>
    </row>
    <row r="97" spans="12:14" x14ac:dyDescent="0.25">
      <c r="L97" s="15"/>
      <c r="M97" s="15"/>
      <c r="N97" s="15"/>
    </row>
    <row r="98" spans="12:14" x14ac:dyDescent="0.25">
      <c r="L98" s="15"/>
      <c r="M98" s="15"/>
      <c r="N98" s="15"/>
    </row>
    <row r="99" spans="12:14" x14ac:dyDescent="0.25">
      <c r="L99" s="15"/>
      <c r="M99" s="15"/>
      <c r="N99" s="15"/>
    </row>
    <row r="100" spans="12:14" x14ac:dyDescent="0.25">
      <c r="L100" s="15"/>
      <c r="M100" s="15"/>
      <c r="N100" s="15"/>
    </row>
    <row r="101" spans="12:14" x14ac:dyDescent="0.25">
      <c r="L101" s="15"/>
      <c r="M101" s="15"/>
      <c r="N101" s="15"/>
    </row>
    <row r="102" spans="12:14" x14ac:dyDescent="0.25">
      <c r="L102" s="15"/>
      <c r="M102" s="15"/>
      <c r="N102" s="15"/>
    </row>
    <row r="103" spans="12:14" x14ac:dyDescent="0.25">
      <c r="L103" s="15"/>
      <c r="M103" s="15"/>
      <c r="N103" s="15"/>
    </row>
    <row r="104" spans="12:14" x14ac:dyDescent="0.25">
      <c r="L104" s="15"/>
      <c r="M104" s="15"/>
      <c r="N104" s="15"/>
    </row>
    <row r="105" spans="12:14" x14ac:dyDescent="0.25">
      <c r="L105" s="15"/>
      <c r="M105" s="15"/>
      <c r="N105" s="15"/>
    </row>
    <row r="106" spans="12:14" x14ac:dyDescent="0.25">
      <c r="L106" s="15"/>
      <c r="M106" s="15"/>
      <c r="N106" s="15"/>
    </row>
    <row r="107" spans="12:14" x14ac:dyDescent="0.25">
      <c r="L107" s="15"/>
      <c r="M107" s="15"/>
      <c r="N107" s="15"/>
    </row>
    <row r="108" spans="12:14" x14ac:dyDescent="0.25">
      <c r="L108" s="15"/>
      <c r="M108" s="15"/>
      <c r="N108" s="15"/>
    </row>
    <row r="109" spans="12:14" x14ac:dyDescent="0.25">
      <c r="L109" s="15"/>
      <c r="M109" s="15"/>
      <c r="N109" s="15"/>
    </row>
    <row r="110" spans="12:14" x14ac:dyDescent="0.25">
      <c r="L110" s="15"/>
      <c r="M110" s="15"/>
      <c r="N110" s="15"/>
    </row>
    <row r="111" spans="12:14" x14ac:dyDescent="0.25">
      <c r="L111" s="15"/>
      <c r="M111" s="15"/>
      <c r="N111" s="15"/>
    </row>
    <row r="112" spans="12:14" x14ac:dyDescent="0.25">
      <c r="L112" s="15"/>
      <c r="M112" s="15"/>
      <c r="N112" s="15"/>
    </row>
    <row r="113" spans="12:14" x14ac:dyDescent="0.25">
      <c r="L113" s="15"/>
      <c r="M113" s="15"/>
      <c r="N113" s="15"/>
    </row>
    <row r="114" spans="12:14" x14ac:dyDescent="0.25">
      <c r="L114" s="15"/>
      <c r="M114" s="15"/>
      <c r="N114" s="15"/>
    </row>
    <row r="115" spans="12:14" x14ac:dyDescent="0.25">
      <c r="L115" s="15"/>
      <c r="M115" s="15"/>
      <c r="N115" s="15"/>
    </row>
    <row r="116" spans="12:14" x14ac:dyDescent="0.25">
      <c r="L116" s="15"/>
      <c r="M116" s="15"/>
      <c r="N116" s="15"/>
    </row>
    <row r="117" spans="12:14" x14ac:dyDescent="0.25">
      <c r="L117" s="15"/>
      <c r="M117" s="15"/>
      <c r="N117" s="15"/>
    </row>
    <row r="118" spans="12:14" x14ac:dyDescent="0.25">
      <c r="L118" s="15"/>
      <c r="M118" s="15"/>
      <c r="N118" s="15"/>
    </row>
    <row r="119" spans="12:14" x14ac:dyDescent="0.25">
      <c r="L119" s="15"/>
      <c r="M119" s="15"/>
      <c r="N119" s="15"/>
    </row>
    <row r="120" spans="12:14" x14ac:dyDescent="0.25">
      <c r="L120" s="15"/>
      <c r="M120" s="15"/>
      <c r="N120" s="15"/>
    </row>
    <row r="121" spans="12:14" x14ac:dyDescent="0.25">
      <c r="L121" s="15"/>
      <c r="M121" s="15"/>
      <c r="N121" s="15"/>
    </row>
    <row r="122" spans="12:14" x14ac:dyDescent="0.25">
      <c r="L122" s="15"/>
      <c r="M122" s="15"/>
      <c r="N122" s="15"/>
    </row>
    <row r="123" spans="12:14" x14ac:dyDescent="0.25">
      <c r="L123" s="15"/>
      <c r="M123" s="15"/>
      <c r="N123" s="15"/>
    </row>
    <row r="124" spans="12:14" x14ac:dyDescent="0.25">
      <c r="L124" s="15"/>
      <c r="M124" s="15"/>
      <c r="N124" s="15"/>
    </row>
    <row r="125" spans="12:14" x14ac:dyDescent="0.25">
      <c r="L125" s="15"/>
      <c r="M125" s="15"/>
      <c r="N125" s="15"/>
    </row>
    <row r="126" spans="12:14" x14ac:dyDescent="0.25">
      <c r="L126" s="15"/>
      <c r="M126" s="15"/>
      <c r="N126" s="15"/>
    </row>
    <row r="127" spans="12:14" x14ac:dyDescent="0.25">
      <c r="L127" s="15"/>
      <c r="M127" s="15"/>
      <c r="N127" s="15"/>
    </row>
    <row r="128" spans="12:14" x14ac:dyDescent="0.25">
      <c r="L128" s="15"/>
      <c r="M128" s="15"/>
      <c r="N128" s="15"/>
    </row>
    <row r="129" spans="12:14" x14ac:dyDescent="0.25">
      <c r="L129" s="15"/>
      <c r="M129" s="15"/>
      <c r="N129" s="15"/>
    </row>
    <row r="130" spans="12:14" x14ac:dyDescent="0.25">
      <c r="L130" s="15"/>
      <c r="M130" s="15"/>
      <c r="N130" s="15"/>
    </row>
    <row r="131" spans="12:14" x14ac:dyDescent="0.25">
      <c r="L131" s="15"/>
      <c r="M131" s="15"/>
      <c r="N131" s="15"/>
    </row>
    <row r="132" spans="12:14" x14ac:dyDescent="0.25">
      <c r="L132" s="15"/>
      <c r="M132" s="15"/>
      <c r="N132" s="15"/>
    </row>
    <row r="133" spans="12:14" x14ac:dyDescent="0.25">
      <c r="L133" s="15"/>
      <c r="M133" s="15"/>
      <c r="N133" s="15"/>
    </row>
    <row r="134" spans="12:14" x14ac:dyDescent="0.25">
      <c r="L134" s="15"/>
      <c r="M134" s="15"/>
      <c r="N134" s="15"/>
    </row>
    <row r="135" spans="12:14" x14ac:dyDescent="0.25">
      <c r="L135" s="15"/>
      <c r="M135" s="15"/>
      <c r="N135" s="15"/>
    </row>
    <row r="136" spans="12:14" x14ac:dyDescent="0.25">
      <c r="L136" s="15"/>
      <c r="M136" s="15"/>
      <c r="N136" s="15"/>
    </row>
    <row r="137" spans="12:14" x14ac:dyDescent="0.25">
      <c r="L137" s="15"/>
      <c r="M137" s="15"/>
      <c r="N137" s="15"/>
    </row>
    <row r="138" spans="12:14" x14ac:dyDescent="0.25">
      <c r="L138" s="15"/>
      <c r="M138" s="15"/>
      <c r="N138" s="15"/>
    </row>
    <row r="139" spans="12:14" x14ac:dyDescent="0.25">
      <c r="L139" s="15"/>
      <c r="M139" s="15"/>
      <c r="N139" s="15"/>
    </row>
    <row r="140" spans="12:14" x14ac:dyDescent="0.25">
      <c r="L140" s="15"/>
      <c r="M140" s="15"/>
      <c r="N140" s="15"/>
    </row>
    <row r="141" spans="12:14" x14ac:dyDescent="0.25">
      <c r="L141" s="15"/>
      <c r="M141" s="15"/>
      <c r="N141" s="15"/>
    </row>
    <row r="142" spans="12:14" x14ac:dyDescent="0.25">
      <c r="L142" s="15"/>
      <c r="M142" s="15"/>
      <c r="N142" s="15"/>
    </row>
    <row r="143" spans="12:14" x14ac:dyDescent="0.25">
      <c r="L143" s="15"/>
      <c r="M143" s="15"/>
      <c r="N143" s="15"/>
    </row>
    <row r="144" spans="12:14" x14ac:dyDescent="0.25">
      <c r="L144" s="15"/>
      <c r="M144" s="15"/>
      <c r="N144" s="15"/>
    </row>
    <row r="145" spans="12:14" x14ac:dyDescent="0.25">
      <c r="L145" s="15"/>
      <c r="M145" s="15"/>
      <c r="N145" s="15"/>
    </row>
    <row r="146" spans="12:14" x14ac:dyDescent="0.25">
      <c r="L146" s="15"/>
      <c r="M146" s="15"/>
      <c r="N146" s="15"/>
    </row>
    <row r="147" spans="12:14" x14ac:dyDescent="0.25">
      <c r="L147" s="15"/>
      <c r="M147" s="15"/>
      <c r="N147" s="15"/>
    </row>
    <row r="148" spans="12:14" x14ac:dyDescent="0.25">
      <c r="L148" s="15"/>
      <c r="M148" s="15"/>
      <c r="N148" s="15"/>
    </row>
    <row r="149" spans="12:14" x14ac:dyDescent="0.25">
      <c r="L149" s="15"/>
      <c r="M149" s="15"/>
      <c r="N149" s="15"/>
    </row>
    <row r="150" spans="12:14" x14ac:dyDescent="0.25">
      <c r="L150" s="15"/>
      <c r="M150" s="15"/>
      <c r="N150" s="15"/>
    </row>
    <row r="151" spans="12:14" x14ac:dyDescent="0.25">
      <c r="L151" s="15"/>
      <c r="M151" s="15"/>
      <c r="N151" s="15"/>
    </row>
    <row r="152" spans="12:14" x14ac:dyDescent="0.25">
      <c r="L152" s="15"/>
      <c r="M152" s="15"/>
      <c r="N152" s="15"/>
    </row>
    <row r="153" spans="12:14" x14ac:dyDescent="0.25">
      <c r="L153" s="15"/>
      <c r="M153" s="15"/>
      <c r="N153" s="15"/>
    </row>
    <row r="154" spans="12:14" x14ac:dyDescent="0.25">
      <c r="L154" s="15"/>
      <c r="M154" s="15"/>
      <c r="N154" s="15"/>
    </row>
    <row r="155" spans="12:14" x14ac:dyDescent="0.25">
      <c r="L155" s="15"/>
      <c r="M155" s="15"/>
      <c r="N155" s="15"/>
    </row>
    <row r="156" spans="12:14" x14ac:dyDescent="0.25">
      <c r="L156" s="15"/>
      <c r="M156" s="15"/>
      <c r="N156" s="15"/>
    </row>
    <row r="157" spans="12:14" x14ac:dyDescent="0.25">
      <c r="L157" s="15"/>
      <c r="M157" s="15"/>
      <c r="N157" s="15"/>
    </row>
    <row r="158" spans="12:14" x14ac:dyDescent="0.25">
      <c r="L158" s="15"/>
      <c r="M158" s="15"/>
      <c r="N158" s="15"/>
    </row>
    <row r="159" spans="12:14" x14ac:dyDescent="0.25">
      <c r="L159" s="15"/>
      <c r="M159" s="15"/>
      <c r="N159" s="15"/>
    </row>
    <row r="160" spans="12:14" x14ac:dyDescent="0.25">
      <c r="L160" s="15"/>
      <c r="M160" s="15"/>
      <c r="N160" s="15"/>
    </row>
    <row r="161" spans="12:14" x14ac:dyDescent="0.25">
      <c r="L161" s="15"/>
      <c r="M161" s="15"/>
      <c r="N161" s="15"/>
    </row>
    <row r="162" spans="12:14" x14ac:dyDescent="0.25">
      <c r="L162" s="15"/>
      <c r="M162" s="15"/>
      <c r="N162" s="15"/>
    </row>
    <row r="163" spans="12:14" x14ac:dyDescent="0.25">
      <c r="L163" s="15"/>
      <c r="M163" s="15"/>
      <c r="N163" s="15"/>
    </row>
    <row r="164" spans="12:14" x14ac:dyDescent="0.25">
      <c r="L164" s="15"/>
      <c r="M164" s="15"/>
      <c r="N164" s="15"/>
    </row>
    <row r="165" spans="12:14" x14ac:dyDescent="0.25">
      <c r="L165" s="15"/>
      <c r="M165" s="15"/>
      <c r="N165" s="15"/>
    </row>
    <row r="166" spans="12:14" x14ac:dyDescent="0.25">
      <c r="L166" s="15"/>
      <c r="M166" s="15"/>
      <c r="N166" s="15"/>
    </row>
    <row r="167" spans="12:14" x14ac:dyDescent="0.25">
      <c r="L167" s="15"/>
      <c r="M167" s="15"/>
      <c r="N167" s="15"/>
    </row>
    <row r="168" spans="12:14" x14ac:dyDescent="0.25">
      <c r="L168" s="15"/>
      <c r="M168" s="15"/>
      <c r="N168" s="15"/>
    </row>
    <row r="169" spans="12:14" x14ac:dyDescent="0.25">
      <c r="L169" s="15"/>
      <c r="M169" s="15"/>
      <c r="N169" s="15"/>
    </row>
    <row r="170" spans="12:14" x14ac:dyDescent="0.25">
      <c r="L170" s="15"/>
      <c r="M170" s="15"/>
      <c r="N170" s="15"/>
    </row>
    <row r="171" spans="12:14" x14ac:dyDescent="0.25">
      <c r="L171" s="15"/>
      <c r="M171" s="15"/>
      <c r="N171" s="15"/>
    </row>
    <row r="172" spans="12:14" x14ac:dyDescent="0.25">
      <c r="L172" s="15"/>
      <c r="M172" s="15"/>
      <c r="N172" s="15"/>
    </row>
    <row r="173" spans="12:14" x14ac:dyDescent="0.25">
      <c r="L173" s="15"/>
      <c r="M173" s="15"/>
      <c r="N173" s="15"/>
    </row>
    <row r="174" spans="12:14" x14ac:dyDescent="0.25">
      <c r="L174" s="15"/>
      <c r="M174" s="15"/>
      <c r="N174" s="15"/>
    </row>
    <row r="175" spans="12:14" x14ac:dyDescent="0.25">
      <c r="L175" s="15"/>
      <c r="M175" s="15"/>
      <c r="N175" s="15"/>
    </row>
    <row r="176" spans="12:14" x14ac:dyDescent="0.25">
      <c r="L176" s="15"/>
      <c r="M176" s="15"/>
      <c r="N176" s="15"/>
    </row>
    <row r="177" spans="12:14" x14ac:dyDescent="0.25">
      <c r="L177" s="15"/>
      <c r="M177" s="15"/>
      <c r="N177" s="15"/>
    </row>
    <row r="178" spans="12:14" x14ac:dyDescent="0.25">
      <c r="L178" s="15"/>
      <c r="M178" s="15"/>
      <c r="N178" s="15"/>
    </row>
    <row r="179" spans="12:14" x14ac:dyDescent="0.25">
      <c r="L179" s="15"/>
      <c r="M179" s="15"/>
      <c r="N179" s="15"/>
    </row>
    <row r="180" spans="12:14" x14ac:dyDescent="0.25">
      <c r="L180" s="15"/>
      <c r="M180" s="15"/>
      <c r="N180" s="15"/>
    </row>
    <row r="181" spans="12:14" x14ac:dyDescent="0.25">
      <c r="L181" s="15"/>
      <c r="M181" s="15"/>
      <c r="N181" s="15"/>
    </row>
    <row r="182" spans="12:14" x14ac:dyDescent="0.25">
      <c r="L182" s="15"/>
      <c r="M182" s="15"/>
      <c r="N182" s="15"/>
    </row>
    <row r="183" spans="12:14" x14ac:dyDescent="0.25">
      <c r="L183" s="15"/>
      <c r="M183" s="15"/>
      <c r="N183" s="15"/>
    </row>
    <row r="184" spans="12:14" x14ac:dyDescent="0.25">
      <c r="L184" s="15"/>
      <c r="M184" s="15"/>
      <c r="N184" s="15"/>
    </row>
    <row r="185" spans="12:14" x14ac:dyDescent="0.25">
      <c r="L185" s="15"/>
      <c r="M185" s="15"/>
      <c r="N185" s="15"/>
    </row>
    <row r="186" spans="12:14" x14ac:dyDescent="0.25">
      <c r="L186" s="15"/>
      <c r="M186" s="15"/>
      <c r="N186" s="15"/>
    </row>
    <row r="187" spans="12:14" x14ac:dyDescent="0.25">
      <c r="L187" s="15"/>
      <c r="M187" s="15"/>
      <c r="N187" s="15"/>
    </row>
    <row r="188" spans="12:14" x14ac:dyDescent="0.25">
      <c r="L188" s="15"/>
      <c r="M188" s="15"/>
      <c r="N188" s="15"/>
    </row>
    <row r="189" spans="12:14" x14ac:dyDescent="0.25">
      <c r="L189" s="15"/>
      <c r="M189" s="15"/>
      <c r="N189" s="15"/>
    </row>
    <row r="190" spans="12:14" x14ac:dyDescent="0.25">
      <c r="L190" s="15"/>
      <c r="M190" s="15"/>
      <c r="N190" s="15"/>
    </row>
    <row r="191" spans="12:14" x14ac:dyDescent="0.25">
      <c r="L191" s="15"/>
      <c r="M191" s="15"/>
      <c r="N191" s="15"/>
    </row>
    <row r="192" spans="12:14" x14ac:dyDescent="0.25">
      <c r="L192" s="15"/>
      <c r="M192" s="15"/>
      <c r="N192" s="15"/>
    </row>
    <row r="193" spans="12:14" x14ac:dyDescent="0.25">
      <c r="L193" s="15"/>
      <c r="M193" s="15"/>
      <c r="N193" s="15"/>
    </row>
    <row r="194" spans="12:14" x14ac:dyDescent="0.25">
      <c r="L194" s="15"/>
      <c r="M194" s="15"/>
      <c r="N194" s="15"/>
    </row>
    <row r="195" spans="12:14" x14ac:dyDescent="0.25">
      <c r="L195" s="15"/>
      <c r="M195" s="15"/>
      <c r="N195" s="15"/>
    </row>
    <row r="196" spans="12:14" x14ac:dyDescent="0.25">
      <c r="L196" s="15"/>
      <c r="M196" s="15"/>
      <c r="N196" s="15"/>
    </row>
    <row r="197" spans="12:14" x14ac:dyDescent="0.25">
      <c r="L197" s="15"/>
      <c r="M197" s="15"/>
      <c r="N197" s="15"/>
    </row>
    <row r="198" spans="12:14" x14ac:dyDescent="0.25">
      <c r="L198" s="15"/>
      <c r="M198" s="15"/>
      <c r="N198" s="15"/>
    </row>
    <row r="199" spans="12:14" x14ac:dyDescent="0.25">
      <c r="L199" s="15"/>
      <c r="M199" s="15"/>
      <c r="N199" s="15"/>
    </row>
    <row r="200" spans="12:14" x14ac:dyDescent="0.25">
      <c r="L200" s="15"/>
      <c r="M200" s="15"/>
      <c r="N200" s="15"/>
    </row>
    <row r="201" spans="12:14" x14ac:dyDescent="0.25">
      <c r="L201" s="15"/>
      <c r="M201" s="15"/>
      <c r="N201" s="15"/>
    </row>
    <row r="202" spans="12:14" x14ac:dyDescent="0.25">
      <c r="L202" s="15"/>
      <c r="M202" s="15"/>
      <c r="N202" s="15"/>
    </row>
    <row r="203" spans="12:14" x14ac:dyDescent="0.25">
      <c r="L203" s="15"/>
      <c r="M203" s="15"/>
      <c r="N203" s="15"/>
    </row>
    <row r="204" spans="12:14" x14ac:dyDescent="0.25">
      <c r="L204" s="15"/>
      <c r="M204" s="15"/>
      <c r="N204" s="15"/>
    </row>
    <row r="205" spans="12:14" x14ac:dyDescent="0.25">
      <c r="L205" s="15"/>
      <c r="M205" s="15"/>
      <c r="N205" s="15"/>
    </row>
    <row r="206" spans="12:14" x14ac:dyDescent="0.25">
      <c r="L206" s="15"/>
      <c r="M206" s="15"/>
      <c r="N206" s="15"/>
    </row>
    <row r="207" spans="12:14" x14ac:dyDescent="0.25">
      <c r="L207" s="15"/>
      <c r="M207" s="15"/>
      <c r="N207" s="15"/>
    </row>
    <row r="208" spans="12:14" x14ac:dyDescent="0.25">
      <c r="L208" s="15"/>
      <c r="M208" s="15"/>
      <c r="N208" s="15"/>
    </row>
    <row r="209" spans="12:14" x14ac:dyDescent="0.25">
      <c r="L209" s="15"/>
      <c r="M209" s="15"/>
      <c r="N209" s="15"/>
    </row>
    <row r="210" spans="12:14" x14ac:dyDescent="0.25">
      <c r="L210" s="15"/>
      <c r="M210" s="15"/>
      <c r="N210" s="15"/>
    </row>
    <row r="211" spans="12:14" x14ac:dyDescent="0.25">
      <c r="L211" s="15"/>
      <c r="M211" s="15"/>
      <c r="N211" s="15"/>
    </row>
    <row r="212" spans="12:14" x14ac:dyDescent="0.25">
      <c r="L212" s="15"/>
      <c r="M212" s="15"/>
      <c r="N212" s="15"/>
    </row>
    <row r="213" spans="12:14" x14ac:dyDescent="0.25">
      <c r="L213" s="15"/>
      <c r="M213" s="15"/>
      <c r="N213" s="15"/>
    </row>
    <row r="214" spans="12:14" x14ac:dyDescent="0.25">
      <c r="L214" s="15"/>
      <c r="M214" s="15"/>
      <c r="N214" s="15"/>
    </row>
    <row r="215" spans="12:14" x14ac:dyDescent="0.25">
      <c r="L215" s="15"/>
      <c r="M215" s="15"/>
      <c r="N215" s="15"/>
    </row>
    <row r="216" spans="12:14" x14ac:dyDescent="0.25">
      <c r="L216" s="15"/>
      <c r="M216" s="15"/>
      <c r="N216" s="15"/>
    </row>
    <row r="217" spans="12:14" x14ac:dyDescent="0.25">
      <c r="L217" s="15"/>
      <c r="M217" s="15"/>
      <c r="N217" s="15"/>
    </row>
    <row r="218" spans="12:14" x14ac:dyDescent="0.25">
      <c r="L218" s="15"/>
      <c r="M218" s="15"/>
      <c r="N218" s="15"/>
    </row>
    <row r="219" spans="12:14" x14ac:dyDescent="0.25">
      <c r="L219" s="15"/>
      <c r="M219" s="15"/>
      <c r="N219" s="15"/>
    </row>
    <row r="220" spans="12:14" x14ac:dyDescent="0.25">
      <c r="L220" s="15"/>
      <c r="M220" s="15"/>
      <c r="N220" s="15"/>
    </row>
    <row r="221" spans="12:14" x14ac:dyDescent="0.25">
      <c r="L221" s="15"/>
      <c r="M221" s="15"/>
      <c r="N221" s="15"/>
    </row>
    <row r="222" spans="12:14" x14ac:dyDescent="0.25">
      <c r="L222" s="15"/>
      <c r="M222" s="15"/>
      <c r="N222" s="15"/>
    </row>
    <row r="223" spans="12:14" x14ac:dyDescent="0.25">
      <c r="L223" s="15"/>
      <c r="M223" s="15"/>
      <c r="N223" s="15"/>
    </row>
    <row r="224" spans="12:14" x14ac:dyDescent="0.25">
      <c r="L224" s="15"/>
      <c r="M224" s="15"/>
      <c r="N224" s="15"/>
    </row>
    <row r="225" spans="12:14" x14ac:dyDescent="0.25">
      <c r="L225" s="15"/>
      <c r="M225" s="15"/>
      <c r="N225" s="15"/>
    </row>
    <row r="226" spans="12:14" x14ac:dyDescent="0.25">
      <c r="L226" s="15"/>
      <c r="M226" s="15"/>
      <c r="N226" s="15"/>
    </row>
    <row r="227" spans="12:14" x14ac:dyDescent="0.25">
      <c r="L227" s="15"/>
      <c r="M227" s="15"/>
      <c r="N227" s="15"/>
    </row>
    <row r="228" spans="12:14" x14ac:dyDescent="0.25">
      <c r="L228" s="15"/>
      <c r="M228" s="15"/>
      <c r="N228" s="15"/>
    </row>
    <row r="229" spans="12:14" x14ac:dyDescent="0.25">
      <c r="L229" s="15"/>
      <c r="M229" s="15"/>
      <c r="N229" s="15"/>
    </row>
    <row r="230" spans="12:14" x14ac:dyDescent="0.25">
      <c r="L230" s="15"/>
      <c r="M230" s="15"/>
      <c r="N230" s="15"/>
    </row>
    <row r="231" spans="12:14" x14ac:dyDescent="0.25">
      <c r="L231" s="15"/>
      <c r="M231" s="15"/>
      <c r="N231" s="15"/>
    </row>
    <row r="232" spans="12:14" x14ac:dyDescent="0.25">
      <c r="L232" s="15"/>
      <c r="M232" s="15"/>
      <c r="N232" s="15"/>
    </row>
    <row r="233" spans="12:14" x14ac:dyDescent="0.25">
      <c r="L233" s="15"/>
      <c r="M233" s="15"/>
      <c r="N233" s="15"/>
    </row>
    <row r="234" spans="12:14" x14ac:dyDescent="0.25">
      <c r="L234" s="15"/>
      <c r="M234" s="15"/>
      <c r="N234" s="15"/>
    </row>
    <row r="235" spans="12:14" x14ac:dyDescent="0.25">
      <c r="L235" s="15"/>
      <c r="M235" s="15"/>
      <c r="N235" s="15"/>
    </row>
    <row r="236" spans="12:14" x14ac:dyDescent="0.25">
      <c r="L236" s="15"/>
      <c r="M236" s="15"/>
      <c r="N236" s="15"/>
    </row>
    <row r="237" spans="12:14" x14ac:dyDescent="0.25">
      <c r="L237" s="15"/>
      <c r="M237" s="15"/>
      <c r="N237" s="15"/>
    </row>
    <row r="238" spans="12:14" x14ac:dyDescent="0.25">
      <c r="L238" s="15"/>
      <c r="M238" s="15"/>
      <c r="N238" s="15"/>
    </row>
    <row r="239" spans="12:14" x14ac:dyDescent="0.25">
      <c r="L239" s="15"/>
      <c r="M239" s="15"/>
      <c r="N239" s="15"/>
    </row>
    <row r="240" spans="12:14" x14ac:dyDescent="0.25">
      <c r="L240" s="15"/>
      <c r="M240" s="15"/>
      <c r="N240" s="15"/>
    </row>
    <row r="241" spans="12:14" x14ac:dyDescent="0.25">
      <c r="L241" s="15"/>
      <c r="M241" s="15"/>
      <c r="N241" s="15"/>
    </row>
    <row r="242" spans="12:14" x14ac:dyDescent="0.25">
      <c r="L242" s="15"/>
      <c r="M242" s="15"/>
      <c r="N242" s="15"/>
    </row>
    <row r="243" spans="12:14" x14ac:dyDescent="0.25">
      <c r="L243" s="15"/>
      <c r="M243" s="15"/>
      <c r="N243" s="15"/>
    </row>
    <row r="244" spans="12:14" x14ac:dyDescent="0.25">
      <c r="L244" s="15"/>
      <c r="M244" s="15"/>
      <c r="N244" s="15"/>
    </row>
    <row r="245" spans="12:14" x14ac:dyDescent="0.25">
      <c r="L245" s="15"/>
      <c r="M245" s="15"/>
      <c r="N245" s="15"/>
    </row>
    <row r="246" spans="12:14" x14ac:dyDescent="0.25">
      <c r="L246" s="15"/>
      <c r="M246" s="15"/>
      <c r="N246" s="15"/>
    </row>
    <row r="247" spans="12:14" x14ac:dyDescent="0.25">
      <c r="L247" s="15"/>
      <c r="M247" s="15"/>
      <c r="N247" s="15"/>
    </row>
    <row r="248" spans="12:14" x14ac:dyDescent="0.25">
      <c r="L248" s="15"/>
      <c r="M248" s="15"/>
      <c r="N248" s="15"/>
    </row>
    <row r="249" spans="12:14" x14ac:dyDescent="0.25">
      <c r="L249" s="15"/>
      <c r="M249" s="15"/>
      <c r="N249" s="15"/>
    </row>
    <row r="250" spans="12:14" x14ac:dyDescent="0.25">
      <c r="L250" s="15"/>
      <c r="M250" s="15"/>
      <c r="N250" s="15"/>
    </row>
    <row r="251" spans="12:14" x14ac:dyDescent="0.25">
      <c r="L251" s="15"/>
      <c r="M251" s="15"/>
      <c r="N251" s="15"/>
    </row>
    <row r="252" spans="12:14" x14ac:dyDescent="0.25">
      <c r="L252" s="15"/>
      <c r="M252" s="15"/>
      <c r="N252" s="15"/>
    </row>
    <row r="253" spans="12:14" x14ac:dyDescent="0.25">
      <c r="L253" s="15"/>
      <c r="M253" s="15"/>
      <c r="N253" s="15"/>
    </row>
    <row r="254" spans="12:14" x14ac:dyDescent="0.25">
      <c r="L254" s="15"/>
      <c r="M254" s="15"/>
      <c r="N254" s="15"/>
    </row>
    <row r="255" spans="12:14" x14ac:dyDescent="0.25">
      <c r="L255" s="15"/>
      <c r="M255" s="15"/>
      <c r="N255" s="15"/>
    </row>
    <row r="256" spans="12:14" x14ac:dyDescent="0.25">
      <c r="L256" s="15"/>
      <c r="M256" s="15"/>
      <c r="N256" s="15"/>
    </row>
    <row r="257" spans="12:14" x14ac:dyDescent="0.25">
      <c r="L257" s="15"/>
      <c r="M257" s="15"/>
      <c r="N257" s="15"/>
    </row>
    <row r="258" spans="12:14" x14ac:dyDescent="0.25">
      <c r="L258" s="15"/>
      <c r="M258" s="15"/>
      <c r="N258" s="15"/>
    </row>
    <row r="259" spans="12:14" x14ac:dyDescent="0.25">
      <c r="L259" s="15"/>
      <c r="M259" s="15"/>
      <c r="N259" s="15"/>
    </row>
    <row r="260" spans="12:14" x14ac:dyDescent="0.25">
      <c r="L260" s="15"/>
      <c r="M260" s="15"/>
      <c r="N260" s="15"/>
    </row>
    <row r="261" spans="12:14" x14ac:dyDescent="0.25">
      <c r="L261" s="15"/>
      <c r="M261" s="15"/>
      <c r="N261" s="15"/>
    </row>
    <row r="262" spans="12:14" x14ac:dyDescent="0.25">
      <c r="L262" s="15"/>
      <c r="M262" s="15"/>
      <c r="N262" s="15"/>
    </row>
    <row r="263" spans="12:14" x14ac:dyDescent="0.25">
      <c r="L263" s="15"/>
      <c r="M263" s="15"/>
      <c r="N263" s="15"/>
    </row>
    <row r="264" spans="12:14" x14ac:dyDescent="0.25">
      <c r="L264" s="15"/>
      <c r="M264" s="15"/>
      <c r="N264" s="15"/>
    </row>
    <row r="265" spans="12:14" x14ac:dyDescent="0.25">
      <c r="L265" s="15"/>
      <c r="M265" s="15"/>
      <c r="N265" s="15"/>
    </row>
    <row r="266" spans="12:14" x14ac:dyDescent="0.25">
      <c r="L266" s="15"/>
      <c r="M266" s="15"/>
      <c r="N266" s="15"/>
    </row>
    <row r="267" spans="12:14" x14ac:dyDescent="0.25">
      <c r="L267" s="15"/>
      <c r="M267" s="15"/>
      <c r="N267" s="15"/>
    </row>
    <row r="268" spans="12:14" x14ac:dyDescent="0.25">
      <c r="L268" s="15"/>
      <c r="M268" s="15"/>
      <c r="N268" s="15"/>
    </row>
    <row r="269" spans="12:14" x14ac:dyDescent="0.25">
      <c r="L269" s="15"/>
      <c r="M269" s="15"/>
      <c r="N269" s="15"/>
    </row>
    <row r="270" spans="12:14" x14ac:dyDescent="0.25">
      <c r="L270" s="15"/>
      <c r="M270" s="15"/>
      <c r="N270" s="15"/>
    </row>
    <row r="271" spans="12:14" x14ac:dyDescent="0.25">
      <c r="L271" s="15"/>
      <c r="M271" s="15"/>
      <c r="N271" s="15"/>
    </row>
    <row r="272" spans="12:14" x14ac:dyDescent="0.25">
      <c r="L272" s="15"/>
      <c r="M272" s="15"/>
      <c r="N272" s="15"/>
    </row>
    <row r="273" spans="12:14" x14ac:dyDescent="0.25">
      <c r="L273" s="15"/>
      <c r="M273" s="15"/>
      <c r="N273" s="15"/>
    </row>
    <row r="274" spans="12:14" x14ac:dyDescent="0.25">
      <c r="L274" s="15"/>
      <c r="M274" s="15"/>
      <c r="N274" s="15"/>
    </row>
    <row r="275" spans="12:14" x14ac:dyDescent="0.25">
      <c r="L275" s="15"/>
      <c r="M275" s="15"/>
      <c r="N275" s="15"/>
    </row>
    <row r="276" spans="12:14" x14ac:dyDescent="0.25">
      <c r="L276" s="15"/>
      <c r="M276" s="15"/>
      <c r="N276" s="15"/>
    </row>
    <row r="277" spans="12:14" x14ac:dyDescent="0.25">
      <c r="L277" s="15"/>
      <c r="M277" s="15"/>
      <c r="N277" s="15"/>
    </row>
    <row r="278" spans="12:14" x14ac:dyDescent="0.25">
      <c r="L278" s="15"/>
      <c r="M278" s="15"/>
      <c r="N278" s="15"/>
    </row>
    <row r="279" spans="12:14" x14ac:dyDescent="0.25">
      <c r="L279" s="15"/>
      <c r="M279" s="15"/>
      <c r="N279" s="15"/>
    </row>
    <row r="280" spans="12:14" x14ac:dyDescent="0.25">
      <c r="L280" s="15"/>
      <c r="M280" s="15"/>
      <c r="N280" s="15"/>
    </row>
    <row r="281" spans="12:14" x14ac:dyDescent="0.25">
      <c r="L281" s="15"/>
      <c r="M281" s="15"/>
      <c r="N281" s="15"/>
    </row>
    <row r="282" spans="12:14" x14ac:dyDescent="0.25">
      <c r="L282" s="15"/>
      <c r="M282" s="15"/>
      <c r="N282" s="15"/>
    </row>
    <row r="283" spans="12:14" x14ac:dyDescent="0.25">
      <c r="L283" s="15"/>
      <c r="M283" s="15"/>
      <c r="N283" s="15"/>
    </row>
    <row r="284" spans="12:14" x14ac:dyDescent="0.25">
      <c r="L284" s="15"/>
      <c r="M284" s="15"/>
      <c r="N284" s="15"/>
    </row>
    <row r="285" spans="12:14" x14ac:dyDescent="0.25">
      <c r="L285" s="15"/>
      <c r="M285" s="15"/>
      <c r="N285" s="15"/>
    </row>
    <row r="286" spans="12:14" x14ac:dyDescent="0.25">
      <c r="L286" s="15"/>
      <c r="M286" s="15"/>
      <c r="N286" s="15"/>
    </row>
    <row r="287" spans="12:14" x14ac:dyDescent="0.25">
      <c r="L287" s="15"/>
      <c r="M287" s="15"/>
      <c r="N287" s="15"/>
    </row>
    <row r="288" spans="12:14" x14ac:dyDescent="0.25">
      <c r="L288" s="15"/>
      <c r="M288" s="15"/>
      <c r="N288" s="15"/>
    </row>
    <row r="289" spans="12:14" x14ac:dyDescent="0.25">
      <c r="L289" s="15"/>
      <c r="M289" s="15"/>
      <c r="N289" s="15"/>
    </row>
    <row r="290" spans="12:14" x14ac:dyDescent="0.25">
      <c r="L290" s="15"/>
      <c r="M290" s="15"/>
      <c r="N290" s="15"/>
    </row>
    <row r="291" spans="12:14" x14ac:dyDescent="0.25">
      <c r="L291" s="15"/>
      <c r="M291" s="15"/>
      <c r="N291" s="15"/>
    </row>
    <row r="292" spans="12:14" x14ac:dyDescent="0.25">
      <c r="L292" s="15"/>
      <c r="M292" s="15"/>
      <c r="N292" s="15"/>
    </row>
    <row r="293" spans="12:14" x14ac:dyDescent="0.25">
      <c r="L293" s="15"/>
      <c r="M293" s="15"/>
      <c r="N293" s="15"/>
    </row>
    <row r="294" spans="12:14" x14ac:dyDescent="0.25">
      <c r="L294" s="15"/>
      <c r="M294" s="15"/>
      <c r="N294" s="15"/>
    </row>
    <row r="295" spans="12:14" x14ac:dyDescent="0.25">
      <c r="L295" s="15"/>
      <c r="M295" s="15"/>
      <c r="N295" s="15"/>
    </row>
    <row r="296" spans="12:14" x14ac:dyDescent="0.25">
      <c r="L296" s="15"/>
      <c r="M296" s="15"/>
      <c r="N296" s="15"/>
    </row>
    <row r="297" spans="12:14" x14ac:dyDescent="0.25">
      <c r="L297" s="15"/>
      <c r="M297" s="15"/>
      <c r="N297" s="15"/>
    </row>
    <row r="298" spans="12:14" x14ac:dyDescent="0.25">
      <c r="L298" s="15"/>
      <c r="M298" s="15"/>
      <c r="N298" s="15"/>
    </row>
    <row r="299" spans="12:14" x14ac:dyDescent="0.25">
      <c r="L299" s="15"/>
      <c r="M299" s="15"/>
      <c r="N299" s="15"/>
    </row>
    <row r="300" spans="12:14" x14ac:dyDescent="0.25">
      <c r="L300" s="15"/>
      <c r="M300" s="15"/>
      <c r="N300" s="15"/>
    </row>
    <row r="301" spans="12:14" x14ac:dyDescent="0.25">
      <c r="L301" s="15"/>
      <c r="M301" s="15"/>
      <c r="N301" s="15"/>
    </row>
    <row r="302" spans="12:14" x14ac:dyDescent="0.25">
      <c r="L302" s="15"/>
      <c r="M302" s="15"/>
      <c r="N302" s="15"/>
    </row>
    <row r="303" spans="12:14" x14ac:dyDescent="0.25">
      <c r="L303" s="15"/>
      <c r="M303" s="15"/>
      <c r="N303" s="15"/>
    </row>
    <row r="304" spans="12:14" x14ac:dyDescent="0.25">
      <c r="L304" s="15"/>
      <c r="M304" s="15"/>
      <c r="N304" s="15"/>
    </row>
    <row r="305" spans="12:14" x14ac:dyDescent="0.25">
      <c r="L305" s="15"/>
      <c r="M305" s="15"/>
      <c r="N305" s="15"/>
    </row>
    <row r="306" spans="12:14" x14ac:dyDescent="0.25">
      <c r="L306" s="15"/>
      <c r="M306" s="15"/>
      <c r="N306" s="15"/>
    </row>
    <row r="307" spans="12:14" x14ac:dyDescent="0.25">
      <c r="L307" s="15"/>
      <c r="M307" s="15"/>
      <c r="N307" s="15"/>
    </row>
    <row r="308" spans="12:14" x14ac:dyDescent="0.25">
      <c r="L308" s="15"/>
      <c r="M308" s="15"/>
      <c r="N308" s="15"/>
    </row>
    <row r="309" spans="12:14" x14ac:dyDescent="0.25">
      <c r="L309" s="15"/>
      <c r="M309" s="15"/>
      <c r="N309" s="15"/>
    </row>
    <row r="310" spans="12:14" x14ac:dyDescent="0.25">
      <c r="L310" s="15"/>
      <c r="M310" s="15"/>
      <c r="N310" s="15"/>
    </row>
    <row r="311" spans="12:14" x14ac:dyDescent="0.25">
      <c r="L311" s="15"/>
      <c r="M311" s="15"/>
      <c r="N311" s="15"/>
    </row>
    <row r="312" spans="12:14" x14ac:dyDescent="0.25">
      <c r="L312" s="15"/>
      <c r="M312" s="15"/>
      <c r="N312" s="15"/>
    </row>
    <row r="313" spans="12:14" x14ac:dyDescent="0.25">
      <c r="L313" s="15"/>
      <c r="M313" s="15"/>
      <c r="N313" s="15"/>
    </row>
    <row r="314" spans="12:14" x14ac:dyDescent="0.25">
      <c r="L314" s="15"/>
      <c r="M314" s="15"/>
      <c r="N314" s="15"/>
    </row>
    <row r="315" spans="12:14" x14ac:dyDescent="0.25">
      <c r="L315" s="15"/>
      <c r="M315" s="15"/>
      <c r="N315" s="15"/>
    </row>
    <row r="316" spans="12:14" x14ac:dyDescent="0.25">
      <c r="L316" s="15"/>
      <c r="M316" s="15"/>
      <c r="N316" s="15"/>
    </row>
    <row r="317" spans="12:14" x14ac:dyDescent="0.25">
      <c r="L317" s="15"/>
      <c r="M317" s="15"/>
      <c r="N317" s="15"/>
    </row>
    <row r="318" spans="12:14" x14ac:dyDescent="0.25">
      <c r="L318" s="15"/>
      <c r="M318" s="15"/>
      <c r="N318" s="15"/>
    </row>
    <row r="319" spans="12:14" x14ac:dyDescent="0.25">
      <c r="L319" s="15"/>
      <c r="M319" s="15"/>
      <c r="N319" s="15"/>
    </row>
    <row r="320" spans="12:14" x14ac:dyDescent="0.25">
      <c r="L320" s="15"/>
      <c r="M320" s="15"/>
      <c r="N320" s="15"/>
    </row>
    <row r="321" spans="12:14" x14ac:dyDescent="0.25">
      <c r="L321" s="15"/>
      <c r="M321" s="15"/>
      <c r="N321" s="15"/>
    </row>
    <row r="322" spans="12:14" x14ac:dyDescent="0.25">
      <c r="L322" s="15"/>
      <c r="M322" s="15"/>
      <c r="N322" s="15"/>
    </row>
    <row r="323" spans="12:14" x14ac:dyDescent="0.25">
      <c r="L323" s="15"/>
      <c r="M323" s="15"/>
      <c r="N323" s="15"/>
    </row>
    <row r="324" spans="12:14" x14ac:dyDescent="0.25">
      <c r="L324" s="15"/>
      <c r="M324" s="15"/>
      <c r="N324" s="15"/>
    </row>
    <row r="325" spans="12:14" x14ac:dyDescent="0.25">
      <c r="L325" s="15"/>
      <c r="M325" s="15"/>
      <c r="N325" s="15"/>
    </row>
    <row r="326" spans="12:14" x14ac:dyDescent="0.25">
      <c r="L326" s="15"/>
      <c r="M326" s="15"/>
      <c r="N326" s="15"/>
    </row>
    <row r="327" spans="12:14" x14ac:dyDescent="0.25">
      <c r="L327" s="15"/>
      <c r="M327" s="15"/>
      <c r="N327" s="15"/>
    </row>
    <row r="328" spans="12:14" x14ac:dyDescent="0.25">
      <c r="L328" s="15"/>
      <c r="M328" s="15"/>
      <c r="N328" s="15"/>
    </row>
    <row r="329" spans="12:14" x14ac:dyDescent="0.25">
      <c r="L329" s="15"/>
      <c r="M329" s="15"/>
      <c r="N329" s="15"/>
    </row>
    <row r="330" spans="12:14" x14ac:dyDescent="0.25">
      <c r="L330" s="15"/>
      <c r="M330" s="15"/>
      <c r="N330" s="15"/>
    </row>
    <row r="331" spans="12:14" x14ac:dyDescent="0.25">
      <c r="L331" s="15"/>
      <c r="M331" s="15"/>
      <c r="N331" s="15"/>
    </row>
    <row r="332" spans="12:14" x14ac:dyDescent="0.25">
      <c r="L332" s="15"/>
      <c r="M332" s="15"/>
      <c r="N332" s="15"/>
    </row>
    <row r="333" spans="12:14" x14ac:dyDescent="0.25">
      <c r="L333" s="15"/>
      <c r="M333" s="15"/>
      <c r="N333" s="15"/>
    </row>
    <row r="334" spans="12:14" x14ac:dyDescent="0.25">
      <c r="L334" s="15"/>
      <c r="M334" s="15"/>
      <c r="N334" s="15"/>
    </row>
    <row r="335" spans="12:14" x14ac:dyDescent="0.25">
      <c r="L335" s="15"/>
      <c r="M335" s="15"/>
      <c r="N335" s="15"/>
    </row>
    <row r="336" spans="12:14" x14ac:dyDescent="0.25">
      <c r="L336" s="15"/>
      <c r="M336" s="15"/>
      <c r="N336" s="15"/>
    </row>
    <row r="337" spans="12:14" x14ac:dyDescent="0.25">
      <c r="L337" s="15"/>
      <c r="M337" s="15"/>
      <c r="N337" s="15"/>
    </row>
    <row r="338" spans="12:14" x14ac:dyDescent="0.25">
      <c r="L338" s="15"/>
      <c r="M338" s="15"/>
      <c r="N338" s="15"/>
    </row>
    <row r="339" spans="12:14" x14ac:dyDescent="0.25">
      <c r="L339" s="15"/>
      <c r="M339" s="15"/>
      <c r="N339" s="15"/>
    </row>
    <row r="340" spans="12:14" x14ac:dyDescent="0.25">
      <c r="L340" s="15"/>
      <c r="M340" s="15"/>
      <c r="N340" s="15"/>
    </row>
    <row r="341" spans="12:14" x14ac:dyDescent="0.25">
      <c r="L341" s="15"/>
      <c r="M341" s="15"/>
      <c r="N341" s="15"/>
    </row>
    <row r="342" spans="12:14" x14ac:dyDescent="0.25">
      <c r="L342" s="15"/>
      <c r="M342" s="15"/>
      <c r="N342" s="15"/>
    </row>
    <row r="343" spans="12:14" x14ac:dyDescent="0.25">
      <c r="L343" s="15"/>
      <c r="M343" s="15"/>
      <c r="N343" s="15"/>
    </row>
    <row r="344" spans="12:14" x14ac:dyDescent="0.25">
      <c r="L344" s="15"/>
      <c r="M344" s="15"/>
      <c r="N344" s="15"/>
    </row>
    <row r="345" spans="12:14" x14ac:dyDescent="0.25">
      <c r="L345" s="15"/>
      <c r="M345" s="15"/>
      <c r="N345" s="15"/>
    </row>
    <row r="346" spans="12:14" x14ac:dyDescent="0.25">
      <c r="L346" s="15"/>
      <c r="M346" s="15"/>
      <c r="N346" s="15"/>
    </row>
    <row r="347" spans="12:14" x14ac:dyDescent="0.25">
      <c r="L347" s="15"/>
      <c r="M347" s="15"/>
      <c r="N347" s="15"/>
    </row>
    <row r="348" spans="12:14" x14ac:dyDescent="0.25">
      <c r="L348" s="15"/>
      <c r="M348" s="15"/>
      <c r="N348" s="15"/>
    </row>
    <row r="349" spans="12:14" x14ac:dyDescent="0.25">
      <c r="L349" s="15"/>
      <c r="M349" s="15"/>
      <c r="N349" s="15"/>
    </row>
    <row r="350" spans="12:14" x14ac:dyDescent="0.25">
      <c r="L350" s="15"/>
      <c r="M350" s="15"/>
      <c r="N350" s="15"/>
    </row>
    <row r="351" spans="12:14" x14ac:dyDescent="0.25">
      <c r="L351" s="15"/>
      <c r="M351" s="15"/>
      <c r="N351" s="15"/>
    </row>
    <row r="352" spans="12:14" x14ac:dyDescent="0.25">
      <c r="L352" s="15"/>
      <c r="M352" s="15"/>
      <c r="N352" s="15"/>
    </row>
    <row r="353" spans="12:14" x14ac:dyDescent="0.25">
      <c r="L353" s="15"/>
      <c r="M353" s="15"/>
      <c r="N353" s="15"/>
    </row>
    <row r="354" spans="12:14" x14ac:dyDescent="0.25">
      <c r="L354" s="15"/>
      <c r="M354" s="15"/>
      <c r="N354" s="15"/>
    </row>
    <row r="355" spans="12:14" x14ac:dyDescent="0.25">
      <c r="L355" s="15"/>
      <c r="M355" s="15"/>
      <c r="N355" s="15"/>
    </row>
    <row r="356" spans="12:14" x14ac:dyDescent="0.25">
      <c r="L356" s="15"/>
      <c r="M356" s="15"/>
      <c r="N356" s="15"/>
    </row>
    <row r="357" spans="12:14" x14ac:dyDescent="0.25">
      <c r="L357" s="15"/>
      <c r="M357" s="15"/>
      <c r="N357" s="15"/>
    </row>
    <row r="358" spans="12:14" x14ac:dyDescent="0.25">
      <c r="L358" s="15"/>
      <c r="M358" s="15"/>
      <c r="N358" s="15"/>
    </row>
    <row r="359" spans="12:14" x14ac:dyDescent="0.25">
      <c r="L359" s="15"/>
      <c r="M359" s="15"/>
      <c r="N359" s="15"/>
    </row>
    <row r="360" spans="12:14" x14ac:dyDescent="0.25">
      <c r="L360" s="15"/>
      <c r="M360" s="15"/>
      <c r="N360" s="15"/>
    </row>
    <row r="361" spans="12:14" x14ac:dyDescent="0.25">
      <c r="L361" s="15"/>
      <c r="M361" s="15"/>
      <c r="N361" s="15"/>
    </row>
    <row r="362" spans="12:14" x14ac:dyDescent="0.25">
      <c r="L362" s="15"/>
      <c r="M362" s="15"/>
      <c r="N362" s="15"/>
    </row>
    <row r="363" spans="12:14" x14ac:dyDescent="0.25">
      <c r="L363" s="15"/>
      <c r="M363" s="15"/>
      <c r="N363" s="15"/>
    </row>
    <row r="364" spans="12:14" x14ac:dyDescent="0.25">
      <c r="L364" s="15"/>
      <c r="M364" s="15"/>
      <c r="N364" s="15"/>
    </row>
    <row r="365" spans="12:14" x14ac:dyDescent="0.25">
      <c r="L365" s="15"/>
      <c r="M365" s="15"/>
      <c r="N365" s="15"/>
    </row>
    <row r="366" spans="12:14" x14ac:dyDescent="0.25">
      <c r="L366" s="15"/>
      <c r="M366" s="15"/>
      <c r="N366" s="15"/>
    </row>
    <row r="367" spans="12:14" x14ac:dyDescent="0.25">
      <c r="L367" s="15"/>
      <c r="M367" s="15"/>
      <c r="N367" s="15"/>
    </row>
    <row r="368" spans="12:14" x14ac:dyDescent="0.25">
      <c r="L368" s="15"/>
      <c r="M368" s="15"/>
      <c r="N368" s="15"/>
    </row>
    <row r="369" spans="12:14" x14ac:dyDescent="0.25">
      <c r="L369" s="15"/>
      <c r="M369" s="15"/>
      <c r="N369" s="15"/>
    </row>
    <row r="370" spans="12:14" x14ac:dyDescent="0.25">
      <c r="L370" s="15"/>
      <c r="M370" s="15"/>
      <c r="N370" s="15"/>
    </row>
    <row r="371" spans="12:14" x14ac:dyDescent="0.25">
      <c r="L371" s="15"/>
      <c r="M371" s="15"/>
      <c r="N371" s="15"/>
    </row>
    <row r="372" spans="12:14" x14ac:dyDescent="0.25">
      <c r="L372" s="15"/>
      <c r="M372" s="15"/>
      <c r="N372" s="15"/>
    </row>
    <row r="373" spans="12:14" x14ac:dyDescent="0.25">
      <c r="L373" s="15"/>
      <c r="M373" s="15"/>
      <c r="N373" s="15"/>
    </row>
    <row r="374" spans="12:14" x14ac:dyDescent="0.25">
      <c r="L374" s="15"/>
      <c r="M374" s="15"/>
      <c r="N374" s="15"/>
    </row>
    <row r="375" spans="12:14" x14ac:dyDescent="0.25">
      <c r="L375" s="15"/>
      <c r="M375" s="15"/>
      <c r="N375" s="15"/>
    </row>
    <row r="376" spans="12:14" x14ac:dyDescent="0.25">
      <c r="L376" s="15"/>
      <c r="M376" s="15"/>
      <c r="N376" s="15"/>
    </row>
    <row r="377" spans="12:14" x14ac:dyDescent="0.25">
      <c r="L377" s="15"/>
      <c r="M377" s="15"/>
      <c r="N377" s="15"/>
    </row>
    <row r="378" spans="12:14" x14ac:dyDescent="0.25">
      <c r="L378" s="15"/>
      <c r="M378" s="15"/>
      <c r="N378" s="15"/>
    </row>
    <row r="379" spans="12:14" x14ac:dyDescent="0.25">
      <c r="L379" s="15"/>
      <c r="M379" s="15"/>
      <c r="N379" s="15"/>
    </row>
    <row r="380" spans="12:14" x14ac:dyDescent="0.25">
      <c r="L380" s="15"/>
      <c r="M380" s="15"/>
      <c r="N380" s="15"/>
    </row>
    <row r="381" spans="12:14" x14ac:dyDescent="0.25">
      <c r="L381" s="15"/>
      <c r="M381" s="15"/>
      <c r="N381" s="15"/>
    </row>
    <row r="382" spans="12:14" x14ac:dyDescent="0.25">
      <c r="L382" s="15"/>
      <c r="M382" s="15"/>
      <c r="N382" s="15"/>
    </row>
    <row r="383" spans="12:14" x14ac:dyDescent="0.25">
      <c r="L383" s="15"/>
      <c r="M383" s="15"/>
      <c r="N383" s="15"/>
    </row>
    <row r="384" spans="12:14" x14ac:dyDescent="0.25">
      <c r="L384" s="15"/>
      <c r="M384" s="15"/>
      <c r="N384" s="15"/>
    </row>
    <row r="385" spans="12:14" x14ac:dyDescent="0.25">
      <c r="L385" s="15"/>
      <c r="M385" s="15"/>
      <c r="N385" s="15"/>
    </row>
    <row r="386" spans="12:14" x14ac:dyDescent="0.25">
      <c r="L386" s="15"/>
      <c r="M386" s="15"/>
      <c r="N386" s="15"/>
    </row>
    <row r="387" spans="12:14" x14ac:dyDescent="0.25">
      <c r="L387" s="15"/>
      <c r="M387" s="15"/>
      <c r="N387" s="15"/>
    </row>
    <row r="388" spans="12:14" x14ac:dyDescent="0.25">
      <c r="L388" s="15"/>
      <c r="M388" s="15"/>
      <c r="N388" s="15"/>
    </row>
    <row r="389" spans="12:14" x14ac:dyDescent="0.25">
      <c r="L389" s="15"/>
      <c r="M389" s="15"/>
      <c r="N389" s="15"/>
    </row>
    <row r="390" spans="12:14" x14ac:dyDescent="0.25">
      <c r="L390" s="15"/>
      <c r="M390" s="15"/>
      <c r="N390" s="15"/>
    </row>
    <row r="391" spans="12:14" x14ac:dyDescent="0.25">
      <c r="L391" s="15"/>
      <c r="M391" s="15"/>
      <c r="N391" s="15"/>
    </row>
    <row r="392" spans="12:14" x14ac:dyDescent="0.25">
      <c r="L392" s="15"/>
      <c r="M392" s="15"/>
      <c r="N392" s="15"/>
    </row>
    <row r="393" spans="12:14" x14ac:dyDescent="0.25">
      <c r="L393" s="15"/>
      <c r="M393" s="15"/>
      <c r="N393" s="15"/>
    </row>
    <row r="394" spans="12:14" x14ac:dyDescent="0.25">
      <c r="L394" s="15"/>
      <c r="M394" s="15"/>
      <c r="N394" s="15"/>
    </row>
    <row r="395" spans="12:14" x14ac:dyDescent="0.25">
      <c r="L395" s="15"/>
      <c r="M395" s="15"/>
      <c r="N395" s="15"/>
    </row>
    <row r="396" spans="12:14" x14ac:dyDescent="0.25">
      <c r="L396" s="15"/>
      <c r="M396" s="15"/>
      <c r="N396" s="15"/>
    </row>
    <row r="397" spans="12:14" x14ac:dyDescent="0.25">
      <c r="L397" s="15"/>
      <c r="M397" s="15"/>
      <c r="N397" s="15"/>
    </row>
    <row r="398" spans="12:14" x14ac:dyDescent="0.25">
      <c r="L398" s="15"/>
      <c r="M398" s="15"/>
      <c r="N398" s="15"/>
    </row>
    <row r="399" spans="12:14" x14ac:dyDescent="0.25">
      <c r="L399" s="15"/>
      <c r="M399" s="15"/>
      <c r="N399" s="15"/>
    </row>
    <row r="400" spans="12:14" x14ac:dyDescent="0.25">
      <c r="L400" s="15"/>
      <c r="M400" s="15"/>
      <c r="N400" s="15"/>
    </row>
    <row r="401" spans="12:14" x14ac:dyDescent="0.25">
      <c r="L401" s="15"/>
      <c r="M401" s="15"/>
      <c r="N401" s="15"/>
    </row>
    <row r="402" spans="12:14" x14ac:dyDescent="0.25">
      <c r="L402" s="15"/>
      <c r="M402" s="15"/>
      <c r="N402" s="15"/>
    </row>
    <row r="403" spans="12:14" x14ac:dyDescent="0.25">
      <c r="L403" s="15"/>
      <c r="M403" s="15"/>
      <c r="N403" s="15"/>
    </row>
    <row r="404" spans="12:14" x14ac:dyDescent="0.25">
      <c r="L404" s="15"/>
      <c r="M404" s="15"/>
      <c r="N404" s="15"/>
    </row>
    <row r="405" spans="12:14" x14ac:dyDescent="0.25">
      <c r="L405" s="15"/>
      <c r="M405" s="15"/>
      <c r="N405" s="15"/>
    </row>
    <row r="406" spans="12:14" x14ac:dyDescent="0.25">
      <c r="L406" s="15"/>
      <c r="M406" s="15"/>
      <c r="N406" s="15"/>
    </row>
    <row r="407" spans="12:14" x14ac:dyDescent="0.25">
      <c r="L407" s="15"/>
      <c r="M407" s="15"/>
      <c r="N407" s="15"/>
    </row>
    <row r="408" spans="12:14" x14ac:dyDescent="0.25">
      <c r="L408" s="15"/>
      <c r="M408" s="15"/>
      <c r="N408" s="15"/>
    </row>
    <row r="409" spans="12:14" x14ac:dyDescent="0.25">
      <c r="L409" s="15"/>
      <c r="M409" s="15"/>
      <c r="N409" s="15"/>
    </row>
    <row r="410" spans="12:14" x14ac:dyDescent="0.25">
      <c r="L410" s="15"/>
      <c r="M410" s="15"/>
      <c r="N410" s="15"/>
    </row>
    <row r="411" spans="12:14" x14ac:dyDescent="0.25">
      <c r="L411" s="15"/>
      <c r="M411" s="15"/>
      <c r="N411" s="15"/>
    </row>
    <row r="412" spans="12:14" x14ac:dyDescent="0.25">
      <c r="L412" s="15"/>
      <c r="M412" s="15"/>
      <c r="N412" s="15"/>
    </row>
    <row r="413" spans="12:14" x14ac:dyDescent="0.25">
      <c r="L413" s="15"/>
      <c r="M413" s="15"/>
      <c r="N413" s="15"/>
    </row>
    <row r="414" spans="12:14" x14ac:dyDescent="0.25">
      <c r="L414" s="15"/>
      <c r="M414" s="15"/>
      <c r="N414" s="15"/>
    </row>
    <row r="415" spans="12:14" x14ac:dyDescent="0.25">
      <c r="L415" s="15"/>
      <c r="M415" s="15"/>
      <c r="N415" s="15"/>
    </row>
    <row r="416" spans="12:14" x14ac:dyDescent="0.25">
      <c r="L416" s="15"/>
      <c r="M416" s="15"/>
      <c r="N416" s="15"/>
    </row>
    <row r="417" spans="12:14" x14ac:dyDescent="0.25">
      <c r="L417" s="15"/>
      <c r="M417" s="15"/>
      <c r="N417" s="15"/>
    </row>
    <row r="418" spans="12:14" x14ac:dyDescent="0.25">
      <c r="L418" s="15"/>
      <c r="M418" s="15"/>
      <c r="N418" s="15"/>
    </row>
    <row r="419" spans="12:14" x14ac:dyDescent="0.25">
      <c r="L419" s="15"/>
      <c r="M419" s="15"/>
      <c r="N419" s="15"/>
    </row>
    <row r="420" spans="12:14" x14ac:dyDescent="0.25">
      <c r="L420" s="15"/>
      <c r="M420" s="15"/>
      <c r="N420" s="15"/>
    </row>
    <row r="421" spans="12:14" x14ac:dyDescent="0.25">
      <c r="L421" s="15"/>
      <c r="M421" s="15"/>
      <c r="N421" s="15"/>
    </row>
    <row r="422" spans="12:14" x14ac:dyDescent="0.25">
      <c r="L422" s="15"/>
      <c r="M422" s="15"/>
      <c r="N422" s="15"/>
    </row>
    <row r="423" spans="12:14" x14ac:dyDescent="0.25">
      <c r="L423" s="15"/>
      <c r="M423" s="15"/>
      <c r="N423" s="15"/>
    </row>
    <row r="424" spans="12:14" x14ac:dyDescent="0.25">
      <c r="L424" s="15"/>
      <c r="M424" s="15"/>
      <c r="N424" s="15"/>
    </row>
    <row r="425" spans="12:14" x14ac:dyDescent="0.25">
      <c r="L425" s="15"/>
      <c r="M425" s="15"/>
      <c r="N425" s="15"/>
    </row>
    <row r="426" spans="12:14" x14ac:dyDescent="0.25">
      <c r="L426" s="15"/>
      <c r="M426" s="15"/>
      <c r="N426" s="15"/>
    </row>
    <row r="427" spans="12:14" x14ac:dyDescent="0.25">
      <c r="L427" s="15"/>
      <c r="M427" s="15"/>
      <c r="N427" s="15"/>
    </row>
    <row r="428" spans="12:14" x14ac:dyDescent="0.25">
      <c r="L428" s="15"/>
      <c r="M428" s="15"/>
      <c r="N428" s="15"/>
    </row>
    <row r="429" spans="12:14" x14ac:dyDescent="0.25">
      <c r="L429" s="15"/>
      <c r="M429" s="15"/>
      <c r="N429" s="15"/>
    </row>
    <row r="430" spans="12:14" x14ac:dyDescent="0.25">
      <c r="L430" s="15"/>
      <c r="M430" s="15"/>
      <c r="N430" s="15"/>
    </row>
    <row r="431" spans="12:14" x14ac:dyDescent="0.25">
      <c r="L431" s="15"/>
      <c r="M431" s="15"/>
      <c r="N431" s="15"/>
    </row>
    <row r="432" spans="12:14" x14ac:dyDescent="0.25">
      <c r="L432" s="15"/>
      <c r="M432" s="15"/>
      <c r="N432" s="15"/>
    </row>
    <row r="433" spans="12:14" x14ac:dyDescent="0.25">
      <c r="L433" s="15"/>
      <c r="M433" s="15"/>
      <c r="N433" s="15"/>
    </row>
    <row r="434" spans="12:14" x14ac:dyDescent="0.25">
      <c r="L434" s="15"/>
      <c r="M434" s="15"/>
      <c r="N434" s="15"/>
    </row>
    <row r="435" spans="12:14" x14ac:dyDescent="0.25">
      <c r="L435" s="15"/>
      <c r="M435" s="15"/>
      <c r="N435" s="15"/>
    </row>
    <row r="436" spans="12:14" x14ac:dyDescent="0.25">
      <c r="L436" s="15"/>
      <c r="M436" s="15"/>
      <c r="N436" s="15"/>
    </row>
    <row r="437" spans="12:14" x14ac:dyDescent="0.25">
      <c r="L437" s="15"/>
      <c r="M437" s="15"/>
      <c r="N437" s="15"/>
    </row>
    <row r="438" spans="12:14" x14ac:dyDescent="0.25">
      <c r="L438" s="15"/>
      <c r="M438" s="15"/>
      <c r="N438" s="15"/>
    </row>
    <row r="439" spans="12:14" x14ac:dyDescent="0.25">
      <c r="L439" s="15"/>
      <c r="M439" s="15"/>
      <c r="N439" s="15"/>
    </row>
    <row r="440" spans="12:14" x14ac:dyDescent="0.25">
      <c r="L440" s="15"/>
      <c r="M440" s="15"/>
      <c r="N440" s="15"/>
    </row>
    <row r="441" spans="12:14" x14ac:dyDescent="0.25">
      <c r="L441" s="15"/>
      <c r="M441" s="15"/>
      <c r="N441" s="15"/>
    </row>
    <row r="442" spans="12:14" x14ac:dyDescent="0.25">
      <c r="L442" s="15"/>
      <c r="M442" s="15"/>
      <c r="N442" s="15"/>
    </row>
    <row r="443" spans="12:14" x14ac:dyDescent="0.25">
      <c r="L443" s="15"/>
      <c r="M443" s="15"/>
      <c r="N443" s="15"/>
    </row>
    <row r="444" spans="12:14" x14ac:dyDescent="0.25">
      <c r="L444" s="15"/>
      <c r="M444" s="15"/>
      <c r="N444" s="15"/>
    </row>
    <row r="445" spans="12:14" x14ac:dyDescent="0.25">
      <c r="L445" s="15"/>
      <c r="M445" s="15"/>
      <c r="N445" s="15"/>
    </row>
    <row r="446" spans="12:14" x14ac:dyDescent="0.25">
      <c r="L446" s="15"/>
      <c r="M446" s="15"/>
      <c r="N446" s="15"/>
    </row>
    <row r="447" spans="12:14" x14ac:dyDescent="0.25">
      <c r="L447" s="15"/>
      <c r="M447" s="15"/>
      <c r="N447" s="15"/>
    </row>
    <row r="448" spans="12:14" x14ac:dyDescent="0.25">
      <c r="L448" s="15"/>
      <c r="M448" s="15"/>
      <c r="N448" s="15"/>
    </row>
    <row r="449" spans="12:14" x14ac:dyDescent="0.25">
      <c r="L449" s="15"/>
      <c r="M449" s="15"/>
      <c r="N449" s="15"/>
    </row>
    <row r="450" spans="12:14" x14ac:dyDescent="0.25">
      <c r="L450" s="15"/>
      <c r="M450" s="15"/>
      <c r="N450" s="15"/>
    </row>
    <row r="451" spans="12:14" x14ac:dyDescent="0.25">
      <c r="L451" s="15"/>
      <c r="M451" s="15"/>
      <c r="N451" s="15"/>
    </row>
    <row r="452" spans="12:14" x14ac:dyDescent="0.25">
      <c r="L452" s="15"/>
      <c r="M452" s="15"/>
      <c r="N452" s="15"/>
    </row>
    <row r="453" spans="12:14" x14ac:dyDescent="0.25">
      <c r="L453" s="15"/>
      <c r="M453" s="15"/>
      <c r="N453" s="15"/>
    </row>
    <row r="454" spans="12:14" x14ac:dyDescent="0.25">
      <c r="L454" s="15"/>
      <c r="M454" s="15"/>
      <c r="N454" s="15"/>
    </row>
    <row r="455" spans="12:14" x14ac:dyDescent="0.25">
      <c r="L455" s="15"/>
      <c r="M455" s="15"/>
      <c r="N455" s="15"/>
    </row>
    <row r="456" spans="12:14" x14ac:dyDescent="0.25">
      <c r="L456" s="15"/>
      <c r="M456" s="15"/>
      <c r="N456" s="15"/>
    </row>
    <row r="457" spans="12:14" x14ac:dyDescent="0.25">
      <c r="L457" s="15"/>
      <c r="M457" s="15"/>
      <c r="N457" s="15"/>
    </row>
    <row r="458" spans="12:14" x14ac:dyDescent="0.25">
      <c r="L458" s="15"/>
      <c r="M458" s="15"/>
      <c r="N458" s="15"/>
    </row>
    <row r="459" spans="12:14" x14ac:dyDescent="0.25">
      <c r="L459" s="15"/>
      <c r="M459" s="15"/>
      <c r="N459" s="15"/>
    </row>
    <row r="460" spans="12:14" x14ac:dyDescent="0.25">
      <c r="L460" s="15"/>
      <c r="M460" s="15"/>
      <c r="N460" s="15"/>
    </row>
    <row r="461" spans="12:14" x14ac:dyDescent="0.25">
      <c r="L461" s="15"/>
      <c r="M461" s="15"/>
      <c r="N461" s="15"/>
    </row>
    <row r="462" spans="12:14" x14ac:dyDescent="0.25">
      <c r="L462" s="15"/>
      <c r="M462" s="15"/>
      <c r="N462" s="15"/>
    </row>
    <row r="463" spans="12:14" x14ac:dyDescent="0.25">
      <c r="L463" s="15"/>
      <c r="M463" s="15"/>
      <c r="N463" s="15"/>
    </row>
    <row r="464" spans="12:14" x14ac:dyDescent="0.25">
      <c r="L464" s="15"/>
      <c r="M464" s="15"/>
      <c r="N464" s="15"/>
    </row>
    <row r="465" spans="12:14" x14ac:dyDescent="0.25">
      <c r="L465" s="15"/>
      <c r="M465" s="15"/>
      <c r="N465" s="15"/>
    </row>
    <row r="466" spans="12:14" x14ac:dyDescent="0.25">
      <c r="L466" s="15"/>
      <c r="M466" s="15"/>
      <c r="N466" s="15"/>
    </row>
    <row r="467" spans="12:14" x14ac:dyDescent="0.25">
      <c r="L467" s="15"/>
      <c r="M467" s="15"/>
      <c r="N467" s="15"/>
    </row>
    <row r="468" spans="12:14" x14ac:dyDescent="0.25">
      <c r="L468" s="15"/>
      <c r="M468" s="15"/>
      <c r="N468" s="15"/>
    </row>
    <row r="469" spans="12:14" x14ac:dyDescent="0.25">
      <c r="L469" s="15"/>
      <c r="M469" s="15"/>
      <c r="N469" s="15"/>
    </row>
    <row r="470" spans="12:14" x14ac:dyDescent="0.25">
      <c r="L470" s="15"/>
      <c r="M470" s="15"/>
      <c r="N470" s="15"/>
    </row>
    <row r="471" spans="12:14" x14ac:dyDescent="0.25">
      <c r="L471" s="15"/>
      <c r="M471" s="15"/>
      <c r="N471" s="15"/>
    </row>
    <row r="472" spans="12:14" x14ac:dyDescent="0.25">
      <c r="L472" s="15"/>
      <c r="M472" s="15"/>
      <c r="N472" s="15"/>
    </row>
    <row r="473" spans="12:14" x14ac:dyDescent="0.25">
      <c r="L473" s="15"/>
      <c r="M473" s="15"/>
      <c r="N473" s="15"/>
    </row>
    <row r="474" spans="12:14" x14ac:dyDescent="0.25">
      <c r="L474" s="15"/>
      <c r="M474" s="15"/>
      <c r="N474" s="15"/>
    </row>
    <row r="475" spans="12:14" x14ac:dyDescent="0.25">
      <c r="L475" s="15"/>
      <c r="M475" s="15"/>
      <c r="N475" s="15"/>
    </row>
    <row r="476" spans="12:14" x14ac:dyDescent="0.25">
      <c r="L476" s="15"/>
      <c r="M476" s="15"/>
      <c r="N476" s="15"/>
    </row>
    <row r="477" spans="12:14" x14ac:dyDescent="0.25">
      <c r="L477" s="15"/>
      <c r="M477" s="15"/>
      <c r="N477" s="15"/>
    </row>
    <row r="478" spans="12:14" x14ac:dyDescent="0.25">
      <c r="L478" s="15"/>
      <c r="M478" s="15"/>
      <c r="N478" s="15"/>
    </row>
    <row r="479" spans="12:14" x14ac:dyDescent="0.25">
      <c r="L479" s="15"/>
      <c r="M479" s="15"/>
      <c r="N479" s="15"/>
    </row>
    <row r="480" spans="12:14" x14ac:dyDescent="0.25">
      <c r="L480" s="15"/>
      <c r="M480" s="15"/>
      <c r="N480" s="15"/>
    </row>
    <row r="481" spans="12:14" x14ac:dyDescent="0.25">
      <c r="L481" s="15"/>
      <c r="M481" s="15"/>
      <c r="N481" s="15"/>
    </row>
    <row r="482" spans="12:14" x14ac:dyDescent="0.25">
      <c r="L482" s="15"/>
      <c r="M482" s="15"/>
      <c r="N482" s="15"/>
    </row>
    <row r="483" spans="12:14" x14ac:dyDescent="0.25">
      <c r="L483" s="15"/>
      <c r="M483" s="15"/>
      <c r="N483" s="15"/>
    </row>
    <row r="484" spans="12:14" x14ac:dyDescent="0.25">
      <c r="L484" s="15"/>
      <c r="M484" s="15"/>
      <c r="N484" s="15"/>
    </row>
    <row r="485" spans="12:14" x14ac:dyDescent="0.25">
      <c r="L485" s="15"/>
      <c r="M485" s="15"/>
      <c r="N485" s="15"/>
    </row>
    <row r="486" spans="12:14" x14ac:dyDescent="0.25">
      <c r="L486" s="15"/>
      <c r="M486" s="15"/>
      <c r="N486" s="15"/>
    </row>
    <row r="487" spans="12:14" x14ac:dyDescent="0.25">
      <c r="L487" s="15"/>
      <c r="M487" s="15"/>
      <c r="N487" s="15"/>
    </row>
    <row r="488" spans="12:14" x14ac:dyDescent="0.25">
      <c r="L488" s="15"/>
      <c r="M488" s="15"/>
      <c r="N488" s="15"/>
    </row>
    <row r="489" spans="12:14" x14ac:dyDescent="0.25">
      <c r="L489" s="15"/>
      <c r="M489" s="15"/>
      <c r="N489" s="15"/>
    </row>
    <row r="490" spans="12:14" x14ac:dyDescent="0.25">
      <c r="L490" s="15"/>
      <c r="M490" s="15"/>
      <c r="N490" s="15"/>
    </row>
    <row r="491" spans="12:14" x14ac:dyDescent="0.25">
      <c r="L491" s="15"/>
      <c r="M491" s="15"/>
      <c r="N491" s="15"/>
    </row>
    <row r="492" spans="12:14" x14ac:dyDescent="0.25">
      <c r="L492" s="15"/>
      <c r="M492" s="15"/>
      <c r="N492" s="15"/>
    </row>
    <row r="493" spans="12:14" x14ac:dyDescent="0.25">
      <c r="L493" s="15"/>
      <c r="M493" s="15"/>
      <c r="N493" s="15"/>
    </row>
    <row r="494" spans="12:14" x14ac:dyDescent="0.25">
      <c r="L494" s="15"/>
      <c r="M494" s="15"/>
      <c r="N494" s="15"/>
    </row>
    <row r="495" spans="12:14" x14ac:dyDescent="0.25">
      <c r="L495" s="15"/>
      <c r="M495" s="15"/>
      <c r="N495" s="15"/>
    </row>
    <row r="496" spans="12:14" x14ac:dyDescent="0.25">
      <c r="L496" s="15"/>
      <c r="M496" s="15"/>
      <c r="N496" s="15"/>
    </row>
    <row r="497" spans="12:14" x14ac:dyDescent="0.25">
      <c r="L497" s="15"/>
      <c r="M497" s="15"/>
      <c r="N497" s="15"/>
    </row>
    <row r="498" spans="12:14" x14ac:dyDescent="0.25">
      <c r="L498" s="15"/>
      <c r="M498" s="15"/>
      <c r="N498" s="15"/>
    </row>
    <row r="499" spans="12:14" x14ac:dyDescent="0.25">
      <c r="L499" s="15"/>
      <c r="M499" s="15"/>
      <c r="N499" s="15"/>
    </row>
    <row r="500" spans="12:14" x14ac:dyDescent="0.25">
      <c r="L500" s="15"/>
      <c r="M500" s="15"/>
      <c r="N500" s="15"/>
    </row>
    <row r="501" spans="12:14" x14ac:dyDescent="0.25">
      <c r="L501" s="15"/>
      <c r="M501" s="15"/>
      <c r="N501" s="15"/>
    </row>
    <row r="502" spans="12:14" x14ac:dyDescent="0.25">
      <c r="L502" s="15"/>
      <c r="M502" s="15"/>
      <c r="N502" s="15"/>
    </row>
    <row r="503" spans="12:14" x14ac:dyDescent="0.25">
      <c r="L503" s="15"/>
      <c r="M503" s="15"/>
      <c r="N503" s="15"/>
    </row>
    <row r="504" spans="12:14" x14ac:dyDescent="0.25">
      <c r="L504" s="15"/>
      <c r="M504" s="15"/>
      <c r="N504" s="15"/>
    </row>
    <row r="505" spans="12:14" x14ac:dyDescent="0.25">
      <c r="L505" s="15"/>
      <c r="M505" s="15"/>
      <c r="N505" s="15"/>
    </row>
    <row r="506" spans="12:14" x14ac:dyDescent="0.25">
      <c r="L506" s="15"/>
      <c r="M506" s="15"/>
      <c r="N506" s="15"/>
    </row>
    <row r="507" spans="12:14" x14ac:dyDescent="0.25">
      <c r="L507" s="15"/>
      <c r="M507" s="15"/>
      <c r="N507" s="15"/>
    </row>
    <row r="508" spans="12:14" x14ac:dyDescent="0.25">
      <c r="L508" s="15"/>
      <c r="M508" s="15"/>
      <c r="N508" s="15"/>
    </row>
    <row r="509" spans="12:14" x14ac:dyDescent="0.25">
      <c r="L509" s="15"/>
      <c r="M509" s="15"/>
      <c r="N509" s="15"/>
    </row>
    <row r="510" spans="12:14" x14ac:dyDescent="0.25">
      <c r="L510" s="15"/>
      <c r="M510" s="15"/>
      <c r="N510" s="15"/>
    </row>
    <row r="511" spans="12:14" x14ac:dyDescent="0.25">
      <c r="L511" s="15"/>
      <c r="M511" s="15"/>
      <c r="N511" s="15"/>
    </row>
    <row r="512" spans="12:14" x14ac:dyDescent="0.25">
      <c r="L512" s="15"/>
      <c r="M512" s="15"/>
      <c r="N512" s="15"/>
    </row>
    <row r="513" spans="12:14" x14ac:dyDescent="0.25">
      <c r="L513" s="15"/>
      <c r="M513" s="15"/>
      <c r="N513" s="15"/>
    </row>
    <row r="514" spans="12:14" x14ac:dyDescent="0.25">
      <c r="L514" s="15"/>
      <c r="M514" s="15"/>
      <c r="N514" s="15"/>
    </row>
    <row r="515" spans="12:14" x14ac:dyDescent="0.25">
      <c r="L515" s="15"/>
      <c r="M515" s="15"/>
      <c r="N515" s="15"/>
    </row>
    <row r="516" spans="12:14" x14ac:dyDescent="0.25">
      <c r="L516" s="15"/>
      <c r="M516" s="15"/>
      <c r="N516" s="15"/>
    </row>
    <row r="517" spans="12:14" x14ac:dyDescent="0.25">
      <c r="L517" s="15"/>
      <c r="M517" s="15"/>
      <c r="N517" s="15"/>
    </row>
    <row r="518" spans="12:14" x14ac:dyDescent="0.25">
      <c r="L518" s="15"/>
      <c r="M518" s="15"/>
      <c r="N518" s="15"/>
    </row>
    <row r="519" spans="12:14" x14ac:dyDescent="0.25">
      <c r="L519" s="15"/>
      <c r="M519" s="15"/>
      <c r="N519" s="15"/>
    </row>
    <row r="520" spans="12:14" x14ac:dyDescent="0.25">
      <c r="L520" s="15"/>
      <c r="M520" s="15"/>
      <c r="N520" s="15"/>
    </row>
    <row r="521" spans="12:14" x14ac:dyDescent="0.25">
      <c r="L521" s="15"/>
      <c r="M521" s="15"/>
      <c r="N521" s="15"/>
    </row>
    <row r="522" spans="12:14" x14ac:dyDescent="0.25">
      <c r="L522" s="15"/>
      <c r="M522" s="15"/>
      <c r="N522" s="15"/>
    </row>
    <row r="523" spans="12:14" x14ac:dyDescent="0.25">
      <c r="L523" s="15"/>
      <c r="M523" s="15"/>
      <c r="N523" s="15"/>
    </row>
    <row r="524" spans="12:14" x14ac:dyDescent="0.25">
      <c r="L524" s="15"/>
      <c r="M524" s="15"/>
      <c r="N524" s="15"/>
    </row>
    <row r="525" spans="12:14" x14ac:dyDescent="0.25">
      <c r="L525" s="15"/>
      <c r="M525" s="15"/>
      <c r="N525" s="15"/>
    </row>
    <row r="526" spans="12:14" x14ac:dyDescent="0.25">
      <c r="L526" s="15"/>
      <c r="M526" s="15"/>
      <c r="N526" s="15"/>
    </row>
    <row r="527" spans="12:14" x14ac:dyDescent="0.25">
      <c r="L527" s="15"/>
      <c r="M527" s="15"/>
      <c r="N527" s="15"/>
    </row>
    <row r="528" spans="12:14" x14ac:dyDescent="0.25">
      <c r="L528" s="15"/>
      <c r="M528" s="15"/>
      <c r="N528" s="15"/>
    </row>
    <row r="529" spans="12:14" x14ac:dyDescent="0.25">
      <c r="L529" s="15"/>
      <c r="M529" s="15"/>
      <c r="N529" s="15"/>
    </row>
    <row r="530" spans="12:14" x14ac:dyDescent="0.25">
      <c r="L530" s="15"/>
      <c r="M530" s="15"/>
      <c r="N530" s="15"/>
    </row>
    <row r="531" spans="12:14" x14ac:dyDescent="0.25">
      <c r="L531" s="15"/>
      <c r="M531" s="15"/>
      <c r="N531" s="15"/>
    </row>
    <row r="532" spans="12:14" x14ac:dyDescent="0.25">
      <c r="L532" s="15"/>
      <c r="M532" s="15"/>
      <c r="N532" s="15"/>
    </row>
    <row r="533" spans="12:14" x14ac:dyDescent="0.25">
      <c r="L533" s="15"/>
      <c r="M533" s="15"/>
      <c r="N533" s="15"/>
    </row>
    <row r="534" spans="12:14" x14ac:dyDescent="0.25">
      <c r="L534" s="15"/>
      <c r="M534" s="15"/>
      <c r="N534" s="15"/>
    </row>
    <row r="535" spans="12:14" x14ac:dyDescent="0.25">
      <c r="L535" s="15"/>
      <c r="M535" s="15"/>
      <c r="N535" s="15"/>
    </row>
    <row r="536" spans="12:14" x14ac:dyDescent="0.25">
      <c r="L536" s="15"/>
      <c r="M536" s="15"/>
      <c r="N536" s="15"/>
    </row>
    <row r="537" spans="12:14" x14ac:dyDescent="0.25">
      <c r="L537" s="15"/>
      <c r="M537" s="15"/>
      <c r="N537" s="15"/>
    </row>
    <row r="538" spans="12:14" x14ac:dyDescent="0.25">
      <c r="L538" s="15"/>
      <c r="M538" s="15"/>
      <c r="N538" s="15"/>
    </row>
    <row r="539" spans="12:14" x14ac:dyDescent="0.25">
      <c r="L539" s="15"/>
      <c r="M539" s="15"/>
      <c r="N539" s="15"/>
    </row>
    <row r="540" spans="12:14" x14ac:dyDescent="0.25">
      <c r="L540" s="15"/>
      <c r="M540" s="15"/>
      <c r="N540" s="15"/>
    </row>
    <row r="541" spans="12:14" x14ac:dyDescent="0.25">
      <c r="L541" s="15"/>
      <c r="M541" s="15"/>
      <c r="N541" s="15"/>
    </row>
    <row r="542" spans="12:14" x14ac:dyDescent="0.25">
      <c r="L542" s="15"/>
      <c r="M542" s="15"/>
      <c r="N542" s="15"/>
    </row>
    <row r="543" spans="12:14" x14ac:dyDescent="0.25">
      <c r="L543" s="15"/>
      <c r="M543" s="15"/>
      <c r="N543" s="15"/>
    </row>
    <row r="544" spans="12:14" x14ac:dyDescent="0.25">
      <c r="L544" s="15"/>
      <c r="M544" s="15"/>
      <c r="N544" s="15"/>
    </row>
    <row r="545" spans="12:14" x14ac:dyDescent="0.25">
      <c r="L545" s="15"/>
      <c r="M545" s="15"/>
      <c r="N545" s="15"/>
    </row>
    <row r="546" spans="12:14" x14ac:dyDescent="0.25">
      <c r="L546" s="15"/>
      <c r="M546" s="15"/>
      <c r="N546" s="15"/>
    </row>
    <row r="547" spans="12:14" x14ac:dyDescent="0.25">
      <c r="L547" s="15"/>
      <c r="M547" s="15"/>
      <c r="N547" s="15"/>
    </row>
    <row r="548" spans="12:14" x14ac:dyDescent="0.25">
      <c r="L548" s="15"/>
      <c r="M548" s="15"/>
      <c r="N548" s="15"/>
    </row>
    <row r="549" spans="12:14" x14ac:dyDescent="0.25">
      <c r="L549" s="15"/>
      <c r="M549" s="15"/>
      <c r="N549" s="15"/>
    </row>
    <row r="550" spans="12:14" x14ac:dyDescent="0.25">
      <c r="L550" s="15"/>
      <c r="M550" s="15"/>
      <c r="N550" s="15"/>
    </row>
    <row r="551" spans="12:14" x14ac:dyDescent="0.25">
      <c r="L551" s="15"/>
      <c r="M551" s="15"/>
      <c r="N551" s="15"/>
    </row>
    <row r="552" spans="12:14" x14ac:dyDescent="0.25">
      <c r="L552" s="15"/>
      <c r="M552" s="15"/>
      <c r="N552" s="15"/>
    </row>
    <row r="553" spans="12:14" x14ac:dyDescent="0.25">
      <c r="L553" s="15"/>
      <c r="M553" s="15"/>
      <c r="N553" s="15"/>
    </row>
    <row r="554" spans="12:14" x14ac:dyDescent="0.25">
      <c r="L554" s="15"/>
      <c r="M554" s="15"/>
      <c r="N554" s="15"/>
    </row>
    <row r="555" spans="12:14" x14ac:dyDescent="0.25">
      <c r="L555" s="15"/>
      <c r="M555" s="15"/>
      <c r="N555" s="15"/>
    </row>
    <row r="556" spans="12:14" x14ac:dyDescent="0.25">
      <c r="L556" s="15"/>
      <c r="M556" s="15"/>
      <c r="N556" s="15"/>
    </row>
    <row r="557" spans="12:14" x14ac:dyDescent="0.25">
      <c r="L557" s="15"/>
      <c r="M557" s="15"/>
      <c r="N557" s="15"/>
    </row>
    <row r="558" spans="12:14" x14ac:dyDescent="0.25">
      <c r="L558" s="15"/>
      <c r="M558" s="15"/>
      <c r="N558" s="15"/>
    </row>
    <row r="559" spans="12:14" x14ac:dyDescent="0.25">
      <c r="L559" s="15"/>
      <c r="M559" s="15"/>
      <c r="N559" s="15"/>
    </row>
    <row r="560" spans="12:14" x14ac:dyDescent="0.25">
      <c r="L560" s="15"/>
      <c r="M560" s="15"/>
      <c r="N560" s="15"/>
    </row>
    <row r="561" spans="12:14" x14ac:dyDescent="0.25">
      <c r="L561" s="15"/>
      <c r="M561" s="15"/>
      <c r="N561" s="15"/>
    </row>
    <row r="562" spans="12:14" x14ac:dyDescent="0.25">
      <c r="L562" s="15"/>
      <c r="M562" s="15"/>
      <c r="N562" s="15"/>
    </row>
    <row r="563" spans="12:14" x14ac:dyDescent="0.25">
      <c r="L563" s="15"/>
      <c r="M563" s="15"/>
      <c r="N563" s="15"/>
    </row>
    <row r="564" spans="12:14" x14ac:dyDescent="0.25">
      <c r="L564" s="15"/>
      <c r="M564" s="15"/>
      <c r="N564" s="15"/>
    </row>
    <row r="565" spans="12:14" x14ac:dyDescent="0.25">
      <c r="L565" s="15"/>
      <c r="M565" s="15"/>
      <c r="N565" s="15"/>
    </row>
    <row r="566" spans="12:14" x14ac:dyDescent="0.25">
      <c r="L566" s="15"/>
      <c r="M566" s="15"/>
      <c r="N566" s="15"/>
    </row>
    <row r="567" spans="12:14" x14ac:dyDescent="0.25">
      <c r="L567" s="15"/>
      <c r="M567" s="15"/>
      <c r="N567" s="15"/>
    </row>
    <row r="568" spans="12:14" x14ac:dyDescent="0.25">
      <c r="L568" s="15"/>
      <c r="M568" s="15"/>
      <c r="N568" s="15"/>
    </row>
    <row r="569" spans="12:14" x14ac:dyDescent="0.25">
      <c r="L569" s="15"/>
      <c r="M569" s="15"/>
      <c r="N569" s="15"/>
    </row>
    <row r="570" spans="12:14" x14ac:dyDescent="0.25">
      <c r="L570" s="15"/>
      <c r="M570" s="15"/>
      <c r="N570" s="15"/>
    </row>
    <row r="571" spans="12:14" x14ac:dyDescent="0.25">
      <c r="L571" s="15"/>
      <c r="M571" s="15"/>
      <c r="N571" s="15"/>
    </row>
    <row r="572" spans="12:14" x14ac:dyDescent="0.25">
      <c r="L572" s="15"/>
      <c r="M572" s="15"/>
      <c r="N572" s="15"/>
    </row>
    <row r="573" spans="12:14" x14ac:dyDescent="0.25">
      <c r="L573" s="15"/>
      <c r="M573" s="15"/>
      <c r="N573" s="15"/>
    </row>
    <row r="574" spans="12:14" x14ac:dyDescent="0.25">
      <c r="L574" s="15"/>
      <c r="M574" s="15"/>
      <c r="N574" s="15"/>
    </row>
    <row r="575" spans="12:14" x14ac:dyDescent="0.25">
      <c r="L575" s="15"/>
      <c r="M575" s="15"/>
      <c r="N575" s="15"/>
    </row>
    <row r="576" spans="12:14" x14ac:dyDescent="0.25">
      <c r="L576" s="15"/>
      <c r="M576" s="15"/>
      <c r="N576" s="15"/>
    </row>
    <row r="577" spans="12:14" x14ac:dyDescent="0.25">
      <c r="L577" s="15"/>
      <c r="M577" s="15"/>
      <c r="N577" s="15"/>
    </row>
    <row r="578" spans="12:14" x14ac:dyDescent="0.25">
      <c r="L578" s="15"/>
      <c r="M578" s="15"/>
      <c r="N578" s="15"/>
    </row>
    <row r="579" spans="12:14" x14ac:dyDescent="0.25">
      <c r="L579" s="15"/>
      <c r="M579" s="15"/>
      <c r="N579" s="15"/>
    </row>
    <row r="580" spans="12:14" x14ac:dyDescent="0.25">
      <c r="L580" s="15"/>
      <c r="M580" s="15"/>
      <c r="N580" s="15"/>
    </row>
    <row r="581" spans="12:14" x14ac:dyDescent="0.25">
      <c r="L581" s="15"/>
      <c r="M581" s="15"/>
      <c r="N581" s="15"/>
    </row>
    <row r="582" spans="12:14" x14ac:dyDescent="0.25">
      <c r="L582" s="15"/>
      <c r="M582" s="15"/>
      <c r="N582" s="15"/>
    </row>
    <row r="583" spans="12:14" x14ac:dyDescent="0.25">
      <c r="L583" s="15"/>
      <c r="M583" s="15"/>
      <c r="N583" s="15"/>
    </row>
    <row r="584" spans="12:14" x14ac:dyDescent="0.25">
      <c r="L584" s="15"/>
      <c r="M584" s="15"/>
      <c r="N584" s="15"/>
    </row>
    <row r="585" spans="12:14" x14ac:dyDescent="0.25">
      <c r="L585" s="15"/>
      <c r="M585" s="15"/>
      <c r="N585" s="15"/>
    </row>
    <row r="586" spans="12:14" x14ac:dyDescent="0.25">
      <c r="L586" s="15"/>
      <c r="M586" s="15"/>
      <c r="N586" s="15"/>
    </row>
    <row r="587" spans="12:14" x14ac:dyDescent="0.25">
      <c r="L587" s="15"/>
      <c r="M587" s="15"/>
      <c r="N587" s="15"/>
    </row>
    <row r="588" spans="12:14" x14ac:dyDescent="0.25">
      <c r="L588" s="15"/>
      <c r="M588" s="15"/>
      <c r="N588" s="15"/>
    </row>
    <row r="589" spans="12:14" x14ac:dyDescent="0.25">
      <c r="L589" s="15"/>
      <c r="M589" s="15"/>
      <c r="N589" s="15"/>
    </row>
    <row r="590" spans="12:14" x14ac:dyDescent="0.25">
      <c r="L590" s="15"/>
      <c r="M590" s="15"/>
      <c r="N590" s="15"/>
    </row>
    <row r="591" spans="12:14" x14ac:dyDescent="0.25">
      <c r="L591" s="15"/>
      <c r="M591" s="15"/>
      <c r="N591" s="15"/>
    </row>
    <row r="592" spans="12:14" x14ac:dyDescent="0.25">
      <c r="L592" s="15"/>
      <c r="M592" s="15"/>
      <c r="N592" s="15"/>
    </row>
    <row r="593" spans="12:14" x14ac:dyDescent="0.25">
      <c r="L593" s="15"/>
      <c r="M593" s="15"/>
      <c r="N593" s="15"/>
    </row>
    <row r="594" spans="12:14" x14ac:dyDescent="0.25">
      <c r="L594" s="15"/>
      <c r="M594" s="15"/>
      <c r="N594" s="15"/>
    </row>
    <row r="595" spans="12:14" x14ac:dyDescent="0.25">
      <c r="L595" s="15"/>
      <c r="M595" s="15"/>
      <c r="N595" s="15"/>
    </row>
    <row r="596" spans="12:14" x14ac:dyDescent="0.25">
      <c r="L596" s="15"/>
      <c r="M596" s="15"/>
      <c r="N596" s="15"/>
    </row>
    <row r="597" spans="12:14" x14ac:dyDescent="0.25">
      <c r="L597" s="15"/>
      <c r="M597" s="15"/>
      <c r="N597" s="15"/>
    </row>
    <row r="598" spans="12:14" x14ac:dyDescent="0.25">
      <c r="L598" s="15"/>
      <c r="M598" s="15"/>
      <c r="N598" s="15"/>
    </row>
    <row r="599" spans="12:14" x14ac:dyDescent="0.25">
      <c r="L599" s="15"/>
      <c r="M599" s="15"/>
      <c r="N599" s="15"/>
    </row>
    <row r="600" spans="12:14" x14ac:dyDescent="0.25">
      <c r="L600" s="15"/>
      <c r="M600" s="15"/>
      <c r="N600" s="15"/>
    </row>
    <row r="601" spans="12:14" x14ac:dyDescent="0.25">
      <c r="L601" s="15"/>
      <c r="M601" s="15"/>
      <c r="N601" s="15"/>
    </row>
    <row r="602" spans="12:14" x14ac:dyDescent="0.25">
      <c r="L602" s="15"/>
      <c r="M602" s="15"/>
      <c r="N602" s="15"/>
    </row>
    <row r="603" spans="12:14" x14ac:dyDescent="0.25">
      <c r="L603" s="15"/>
      <c r="M603" s="15"/>
      <c r="N603" s="15"/>
    </row>
    <row r="604" spans="12:14" x14ac:dyDescent="0.25">
      <c r="L604" s="15"/>
      <c r="M604" s="15"/>
      <c r="N604" s="15"/>
    </row>
    <row r="605" spans="12:14" x14ac:dyDescent="0.25">
      <c r="L605" s="15"/>
      <c r="M605" s="15"/>
      <c r="N605" s="15"/>
    </row>
    <row r="606" spans="12:14" x14ac:dyDescent="0.25">
      <c r="L606" s="15"/>
      <c r="M606" s="15"/>
      <c r="N606" s="15"/>
    </row>
    <row r="607" spans="12:14" x14ac:dyDescent="0.25">
      <c r="L607" s="15"/>
      <c r="M607" s="15"/>
      <c r="N607" s="15"/>
    </row>
    <row r="608" spans="12:14" x14ac:dyDescent="0.25">
      <c r="L608" s="15"/>
      <c r="M608" s="15"/>
      <c r="N608" s="15"/>
    </row>
    <row r="609" spans="12:14" x14ac:dyDescent="0.25">
      <c r="L609" s="15"/>
      <c r="M609" s="15"/>
      <c r="N609" s="15"/>
    </row>
    <row r="610" spans="12:14" x14ac:dyDescent="0.25">
      <c r="L610" s="15"/>
      <c r="M610" s="15"/>
      <c r="N610" s="15"/>
    </row>
    <row r="611" spans="12:14" x14ac:dyDescent="0.25">
      <c r="L611" s="15"/>
      <c r="M611" s="15"/>
      <c r="N611" s="15"/>
    </row>
    <row r="612" spans="12:14" x14ac:dyDescent="0.25">
      <c r="L612" s="15"/>
      <c r="M612" s="15"/>
      <c r="N612" s="15"/>
    </row>
    <row r="613" spans="12:14" x14ac:dyDescent="0.25">
      <c r="L613" s="15"/>
      <c r="M613" s="15"/>
      <c r="N613" s="15"/>
    </row>
    <row r="614" spans="12:14" x14ac:dyDescent="0.25">
      <c r="L614" s="15"/>
      <c r="M614" s="15"/>
      <c r="N614" s="15"/>
    </row>
    <row r="615" spans="12:14" x14ac:dyDescent="0.25">
      <c r="L615" s="15"/>
      <c r="M615" s="15"/>
      <c r="N615" s="15"/>
    </row>
    <row r="616" spans="12:14" x14ac:dyDescent="0.25">
      <c r="L616" s="15"/>
      <c r="M616" s="15"/>
      <c r="N616" s="15"/>
    </row>
    <row r="617" spans="12:14" x14ac:dyDescent="0.25">
      <c r="L617" s="15"/>
      <c r="M617" s="15"/>
      <c r="N617" s="15"/>
    </row>
    <row r="618" spans="12:14" x14ac:dyDescent="0.25">
      <c r="L618" s="15"/>
      <c r="M618" s="15"/>
      <c r="N618" s="15"/>
    </row>
    <row r="619" spans="12:14" x14ac:dyDescent="0.25">
      <c r="L619" s="15"/>
      <c r="M619" s="15"/>
      <c r="N619" s="15"/>
    </row>
    <row r="620" spans="12:14" x14ac:dyDescent="0.25">
      <c r="L620" s="15"/>
      <c r="M620" s="15"/>
      <c r="N620" s="15"/>
    </row>
    <row r="621" spans="12:14" x14ac:dyDescent="0.25">
      <c r="L621" s="15"/>
      <c r="M621" s="15"/>
      <c r="N621" s="15"/>
    </row>
    <row r="622" spans="12:14" x14ac:dyDescent="0.25">
      <c r="L622" s="15"/>
      <c r="M622" s="15"/>
      <c r="N622" s="15"/>
    </row>
    <row r="623" spans="12:14" x14ac:dyDescent="0.25">
      <c r="L623" s="15"/>
      <c r="M623" s="15"/>
      <c r="N623" s="15"/>
    </row>
    <row r="624" spans="12:14" x14ac:dyDescent="0.25">
      <c r="L624" s="15"/>
      <c r="M624" s="15"/>
      <c r="N624" s="15"/>
    </row>
    <row r="625" spans="12:14" x14ac:dyDescent="0.25">
      <c r="L625" s="15"/>
      <c r="M625" s="15"/>
      <c r="N625" s="15"/>
    </row>
    <row r="626" spans="12:14" x14ac:dyDescent="0.25">
      <c r="L626" s="15"/>
      <c r="M626" s="15"/>
      <c r="N626" s="15"/>
    </row>
    <row r="627" spans="12:14" x14ac:dyDescent="0.25">
      <c r="L627" s="15"/>
      <c r="M627" s="15"/>
      <c r="N627" s="15"/>
    </row>
    <row r="628" spans="12:14" x14ac:dyDescent="0.25">
      <c r="L628" s="15"/>
      <c r="M628" s="15"/>
      <c r="N628" s="15"/>
    </row>
    <row r="629" spans="12:14" x14ac:dyDescent="0.25">
      <c r="L629" s="15"/>
      <c r="M629" s="15"/>
      <c r="N629" s="15"/>
    </row>
    <row r="630" spans="12:14" x14ac:dyDescent="0.25">
      <c r="L630" s="15"/>
      <c r="M630" s="15"/>
      <c r="N630" s="15"/>
    </row>
    <row r="631" spans="12:14" x14ac:dyDescent="0.25">
      <c r="L631" s="15"/>
      <c r="M631" s="15"/>
      <c r="N631" s="15"/>
    </row>
    <row r="632" spans="12:14" x14ac:dyDescent="0.25">
      <c r="L632" s="15"/>
      <c r="M632" s="15"/>
      <c r="N632" s="15"/>
    </row>
    <row r="633" spans="12:14" x14ac:dyDescent="0.25">
      <c r="L633" s="15"/>
      <c r="M633" s="15"/>
      <c r="N633" s="15"/>
    </row>
    <row r="634" spans="12:14" x14ac:dyDescent="0.25">
      <c r="L634" s="15"/>
      <c r="M634" s="15"/>
      <c r="N634" s="15"/>
    </row>
    <row r="635" spans="12:14" x14ac:dyDescent="0.25">
      <c r="L635" s="15"/>
      <c r="M635" s="15"/>
      <c r="N635" s="15"/>
    </row>
    <row r="636" spans="12:14" x14ac:dyDescent="0.25">
      <c r="L636" s="15"/>
      <c r="M636" s="15"/>
      <c r="N636" s="15"/>
    </row>
    <row r="637" spans="12:14" x14ac:dyDescent="0.25">
      <c r="L637" s="15"/>
      <c r="M637" s="15"/>
      <c r="N637" s="15"/>
    </row>
    <row r="638" spans="12:14" x14ac:dyDescent="0.25">
      <c r="L638" s="15"/>
      <c r="M638" s="15"/>
      <c r="N638" s="15"/>
    </row>
    <row r="639" spans="12:14" x14ac:dyDescent="0.25">
      <c r="L639" s="15"/>
      <c r="M639" s="15"/>
      <c r="N639" s="15"/>
    </row>
    <row r="640" spans="12:14" x14ac:dyDescent="0.25">
      <c r="L640" s="15"/>
      <c r="M640" s="15"/>
      <c r="N640" s="15"/>
    </row>
    <row r="641" spans="12:14" x14ac:dyDescent="0.25">
      <c r="L641" s="15"/>
      <c r="M641" s="15"/>
      <c r="N641" s="15"/>
    </row>
    <row r="642" spans="12:14" x14ac:dyDescent="0.25">
      <c r="L642" s="15"/>
      <c r="M642" s="15"/>
      <c r="N642" s="15"/>
    </row>
    <row r="643" spans="12:14" x14ac:dyDescent="0.25">
      <c r="L643" s="15"/>
      <c r="M643" s="15"/>
      <c r="N643" s="15"/>
    </row>
    <row r="644" spans="12:14" x14ac:dyDescent="0.25">
      <c r="L644" s="15"/>
      <c r="M644" s="15"/>
      <c r="N644" s="15"/>
    </row>
    <row r="645" spans="12:14" x14ac:dyDescent="0.25">
      <c r="L645" s="15"/>
      <c r="M645" s="15"/>
      <c r="N645" s="15"/>
    </row>
    <row r="646" spans="12:14" x14ac:dyDescent="0.25">
      <c r="L646" s="15"/>
      <c r="M646" s="15"/>
      <c r="N646" s="15"/>
    </row>
    <row r="647" spans="12:14" x14ac:dyDescent="0.25">
      <c r="L647" s="15"/>
      <c r="M647" s="15"/>
      <c r="N647" s="15"/>
    </row>
    <row r="648" spans="12:14" x14ac:dyDescent="0.25">
      <c r="L648" s="15"/>
      <c r="M648" s="15"/>
      <c r="N648" s="15"/>
    </row>
    <row r="649" spans="12:14" x14ac:dyDescent="0.25">
      <c r="L649" s="15"/>
      <c r="M649" s="15"/>
      <c r="N649" s="15"/>
    </row>
    <row r="650" spans="12:14" x14ac:dyDescent="0.25">
      <c r="L650" s="15"/>
      <c r="M650" s="15"/>
      <c r="N650" s="15"/>
    </row>
    <row r="651" spans="12:14" x14ac:dyDescent="0.25">
      <c r="L651" s="15"/>
      <c r="M651" s="15"/>
      <c r="N651" s="15"/>
    </row>
    <row r="652" spans="12:14" x14ac:dyDescent="0.25">
      <c r="L652" s="15"/>
      <c r="M652" s="15"/>
      <c r="N652" s="15"/>
    </row>
    <row r="653" spans="12:14" x14ac:dyDescent="0.25">
      <c r="L653" s="15"/>
      <c r="M653" s="15"/>
      <c r="N653" s="15"/>
    </row>
    <row r="654" spans="12:14" x14ac:dyDescent="0.25">
      <c r="L654" s="15"/>
      <c r="M654" s="15"/>
      <c r="N654" s="15"/>
    </row>
    <row r="655" spans="12:14" x14ac:dyDescent="0.25">
      <c r="L655" s="15"/>
      <c r="M655" s="15"/>
      <c r="N655" s="15"/>
    </row>
    <row r="656" spans="12:14" x14ac:dyDescent="0.25">
      <c r="L656" s="15"/>
      <c r="M656" s="15"/>
      <c r="N656" s="15"/>
    </row>
    <row r="657" spans="12:14" x14ac:dyDescent="0.25">
      <c r="L657" s="15"/>
      <c r="M657" s="15"/>
      <c r="N657" s="15"/>
    </row>
    <row r="658" spans="12:14" x14ac:dyDescent="0.25">
      <c r="L658" s="15"/>
      <c r="M658" s="15"/>
      <c r="N658" s="15"/>
    </row>
    <row r="659" spans="12:14" x14ac:dyDescent="0.25">
      <c r="L659" s="15"/>
      <c r="M659" s="15"/>
      <c r="N659" s="15"/>
    </row>
    <row r="660" spans="12:14" x14ac:dyDescent="0.25">
      <c r="L660" s="15"/>
      <c r="M660" s="15"/>
      <c r="N660" s="15"/>
    </row>
    <row r="661" spans="12:14" x14ac:dyDescent="0.25">
      <c r="L661" s="15"/>
      <c r="M661" s="15"/>
      <c r="N661" s="15"/>
    </row>
    <row r="662" spans="12:14" x14ac:dyDescent="0.25">
      <c r="L662" s="15"/>
      <c r="M662" s="15"/>
      <c r="N662" s="15"/>
    </row>
    <row r="663" spans="12:14" x14ac:dyDescent="0.25">
      <c r="L663" s="15"/>
      <c r="M663" s="15"/>
      <c r="N663" s="15"/>
    </row>
    <row r="664" spans="12:14" x14ac:dyDescent="0.25">
      <c r="L664" s="15"/>
      <c r="M664" s="15"/>
      <c r="N664" s="15"/>
    </row>
    <row r="665" spans="12:14" x14ac:dyDescent="0.25">
      <c r="L665" s="15"/>
      <c r="M665" s="15"/>
      <c r="N665" s="15"/>
    </row>
    <row r="666" spans="12:14" x14ac:dyDescent="0.25">
      <c r="L666" s="15"/>
      <c r="M666" s="15"/>
      <c r="N666" s="15"/>
    </row>
    <row r="667" spans="12:14" x14ac:dyDescent="0.25">
      <c r="L667" s="15"/>
      <c r="M667" s="15"/>
      <c r="N667" s="15"/>
    </row>
    <row r="668" spans="12:14" x14ac:dyDescent="0.25">
      <c r="L668" s="15"/>
      <c r="M668" s="15"/>
      <c r="N668" s="15"/>
    </row>
    <row r="669" spans="12:14" x14ac:dyDescent="0.25">
      <c r="L669" s="15"/>
      <c r="M669" s="15"/>
      <c r="N669" s="15"/>
    </row>
    <row r="670" spans="12:14" x14ac:dyDescent="0.25">
      <c r="L670" s="15"/>
      <c r="M670" s="15"/>
      <c r="N670" s="15"/>
    </row>
    <row r="671" spans="12:14" x14ac:dyDescent="0.25">
      <c r="L671" s="15"/>
      <c r="M671" s="15"/>
      <c r="N671" s="15"/>
    </row>
    <row r="672" spans="12:14" x14ac:dyDescent="0.25">
      <c r="L672" s="15"/>
      <c r="M672" s="15"/>
      <c r="N672" s="15"/>
    </row>
    <row r="673" spans="12:14" x14ac:dyDescent="0.25">
      <c r="L673" s="15"/>
      <c r="M673" s="15"/>
      <c r="N673" s="15"/>
    </row>
    <row r="674" spans="12:14" x14ac:dyDescent="0.25">
      <c r="L674" s="15"/>
      <c r="M674" s="15"/>
      <c r="N674" s="15"/>
    </row>
    <row r="675" spans="12:14" x14ac:dyDescent="0.25">
      <c r="L675" s="15"/>
      <c r="M675" s="15"/>
      <c r="N675" s="15"/>
    </row>
    <row r="676" spans="12:14" x14ac:dyDescent="0.25">
      <c r="L676" s="15"/>
      <c r="M676" s="15"/>
      <c r="N676" s="15"/>
    </row>
    <row r="677" spans="12:14" x14ac:dyDescent="0.25">
      <c r="L677" s="15"/>
      <c r="M677" s="15"/>
      <c r="N677" s="15"/>
    </row>
    <row r="678" spans="12:14" x14ac:dyDescent="0.25">
      <c r="L678" s="15"/>
      <c r="M678" s="15"/>
      <c r="N678" s="15"/>
    </row>
    <row r="679" spans="12:14" x14ac:dyDescent="0.25">
      <c r="L679" s="15"/>
      <c r="M679" s="15"/>
      <c r="N679" s="15"/>
    </row>
    <row r="680" spans="12:14" x14ac:dyDescent="0.25">
      <c r="L680" s="15"/>
      <c r="M680" s="15"/>
      <c r="N680" s="15"/>
    </row>
    <row r="681" spans="12:14" x14ac:dyDescent="0.25">
      <c r="L681" s="15"/>
      <c r="M681" s="15"/>
      <c r="N681" s="15"/>
    </row>
    <row r="682" spans="12:14" x14ac:dyDescent="0.25">
      <c r="L682" s="15"/>
      <c r="M682" s="15"/>
      <c r="N682" s="15"/>
    </row>
    <row r="683" spans="12:14" x14ac:dyDescent="0.25">
      <c r="L683" s="15"/>
      <c r="M683" s="15"/>
      <c r="N683" s="15"/>
    </row>
    <row r="684" spans="12:14" x14ac:dyDescent="0.25">
      <c r="L684" s="15"/>
      <c r="M684" s="15"/>
      <c r="N684" s="15"/>
    </row>
    <row r="685" spans="12:14" x14ac:dyDescent="0.25">
      <c r="L685" s="15"/>
      <c r="M685" s="15"/>
      <c r="N685" s="15"/>
    </row>
    <row r="686" spans="12:14" x14ac:dyDescent="0.25">
      <c r="L686" s="15"/>
      <c r="M686" s="15"/>
      <c r="N686" s="15"/>
    </row>
    <row r="687" spans="12:14" x14ac:dyDescent="0.25">
      <c r="L687" s="15"/>
      <c r="M687" s="15"/>
      <c r="N687" s="15"/>
    </row>
    <row r="688" spans="12:14" x14ac:dyDescent="0.25">
      <c r="L688" s="15"/>
      <c r="M688" s="15"/>
      <c r="N688" s="15"/>
    </row>
    <row r="689" spans="12:14" x14ac:dyDescent="0.25">
      <c r="L689" s="15"/>
      <c r="M689" s="15"/>
      <c r="N689" s="15"/>
    </row>
    <row r="690" spans="12:14" x14ac:dyDescent="0.25">
      <c r="L690" s="15"/>
      <c r="M690" s="15"/>
      <c r="N690" s="15"/>
    </row>
    <row r="691" spans="12:14" x14ac:dyDescent="0.25">
      <c r="L691" s="15"/>
      <c r="M691" s="15"/>
      <c r="N691" s="15"/>
    </row>
    <row r="692" spans="12:14" x14ac:dyDescent="0.25">
      <c r="L692" s="15"/>
      <c r="M692" s="15"/>
      <c r="N692" s="15"/>
    </row>
    <row r="693" spans="12:14" x14ac:dyDescent="0.25">
      <c r="L693" s="15"/>
      <c r="M693" s="15"/>
      <c r="N693" s="15"/>
    </row>
    <row r="694" spans="12:14" x14ac:dyDescent="0.25">
      <c r="L694" s="15"/>
      <c r="M694" s="15"/>
      <c r="N694" s="15"/>
    </row>
    <row r="695" spans="12:14" x14ac:dyDescent="0.25">
      <c r="L695" s="15"/>
      <c r="M695" s="15"/>
      <c r="N695" s="15"/>
    </row>
    <row r="696" spans="12:14" x14ac:dyDescent="0.25">
      <c r="L696" s="15"/>
      <c r="M696" s="15"/>
      <c r="N696" s="15"/>
    </row>
    <row r="697" spans="12:14" x14ac:dyDescent="0.25">
      <c r="L697" s="15"/>
      <c r="M697" s="15"/>
      <c r="N697" s="15"/>
    </row>
    <row r="698" spans="12:14" x14ac:dyDescent="0.25">
      <c r="L698" s="15"/>
      <c r="M698" s="15"/>
      <c r="N698" s="15"/>
    </row>
    <row r="699" spans="12:14" x14ac:dyDescent="0.25">
      <c r="L699" s="15"/>
      <c r="M699" s="15"/>
      <c r="N699" s="15"/>
    </row>
    <row r="700" spans="12:14" x14ac:dyDescent="0.25">
      <c r="L700" s="15"/>
      <c r="M700" s="15"/>
      <c r="N700" s="15"/>
    </row>
    <row r="701" spans="12:14" x14ac:dyDescent="0.25">
      <c r="L701" s="15"/>
      <c r="M701" s="15"/>
      <c r="N701" s="15"/>
    </row>
    <row r="702" spans="12:14" x14ac:dyDescent="0.25">
      <c r="L702" s="15"/>
      <c r="M702" s="15"/>
      <c r="N702" s="15"/>
    </row>
    <row r="703" spans="12:14" x14ac:dyDescent="0.25">
      <c r="L703" s="15"/>
      <c r="M703" s="15"/>
      <c r="N703" s="15"/>
    </row>
    <row r="704" spans="12:14" x14ac:dyDescent="0.25">
      <c r="L704" s="15"/>
      <c r="M704" s="15"/>
      <c r="N704" s="15"/>
    </row>
    <row r="705" spans="12:14" x14ac:dyDescent="0.25">
      <c r="L705" s="15"/>
      <c r="M705" s="15"/>
      <c r="N705" s="15"/>
    </row>
    <row r="706" spans="12:14" x14ac:dyDescent="0.25">
      <c r="L706" s="15"/>
      <c r="M706" s="15"/>
      <c r="N706" s="15"/>
    </row>
    <row r="707" spans="12:14" x14ac:dyDescent="0.25">
      <c r="L707" s="15"/>
      <c r="M707" s="15"/>
      <c r="N707" s="15"/>
    </row>
    <row r="708" spans="12:14" x14ac:dyDescent="0.25">
      <c r="L708" s="15"/>
      <c r="M708" s="15"/>
      <c r="N708" s="15"/>
    </row>
    <row r="709" spans="12:14" x14ac:dyDescent="0.25">
      <c r="L709" s="15"/>
      <c r="M709" s="15"/>
      <c r="N709" s="15"/>
    </row>
    <row r="710" spans="12:14" x14ac:dyDescent="0.25">
      <c r="L710" s="15"/>
      <c r="M710" s="15"/>
      <c r="N710" s="15"/>
    </row>
    <row r="711" spans="12:14" x14ac:dyDescent="0.25">
      <c r="L711" s="15"/>
      <c r="M711" s="15"/>
      <c r="N711" s="15"/>
    </row>
    <row r="712" spans="12:14" x14ac:dyDescent="0.25">
      <c r="L712" s="15"/>
      <c r="M712" s="15"/>
      <c r="N712" s="15"/>
    </row>
    <row r="713" spans="12:14" x14ac:dyDescent="0.25">
      <c r="L713" s="15"/>
      <c r="M713" s="15"/>
      <c r="N713" s="15"/>
    </row>
    <row r="714" spans="12:14" x14ac:dyDescent="0.25">
      <c r="L714" s="15"/>
      <c r="M714" s="15"/>
      <c r="N714" s="15"/>
    </row>
    <row r="715" spans="12:14" x14ac:dyDescent="0.25">
      <c r="L715" s="15"/>
      <c r="M715" s="15"/>
      <c r="N715" s="15"/>
    </row>
    <row r="716" spans="12:14" x14ac:dyDescent="0.25">
      <c r="L716" s="15"/>
      <c r="M716" s="15"/>
      <c r="N716" s="15"/>
    </row>
    <row r="717" spans="12:14" x14ac:dyDescent="0.25">
      <c r="L717" s="15"/>
      <c r="M717" s="15"/>
      <c r="N717" s="15"/>
    </row>
    <row r="718" spans="12:14" x14ac:dyDescent="0.25">
      <c r="L718" s="15"/>
      <c r="M718" s="15"/>
      <c r="N718" s="15"/>
    </row>
    <row r="719" spans="12:14" x14ac:dyDescent="0.25">
      <c r="L719" s="15"/>
      <c r="M719" s="15"/>
      <c r="N719" s="15"/>
    </row>
    <row r="720" spans="12:14" x14ac:dyDescent="0.25">
      <c r="L720" s="15"/>
      <c r="M720" s="15"/>
      <c r="N720" s="15"/>
    </row>
    <row r="721" spans="12:14" x14ac:dyDescent="0.25">
      <c r="L721" s="15"/>
      <c r="M721" s="15"/>
      <c r="N721" s="15"/>
    </row>
    <row r="722" spans="12:14" x14ac:dyDescent="0.25">
      <c r="L722" s="15"/>
      <c r="M722" s="15"/>
      <c r="N722" s="15"/>
    </row>
    <row r="723" spans="12:14" x14ac:dyDescent="0.25">
      <c r="L723" s="15"/>
      <c r="M723" s="15"/>
      <c r="N723" s="15"/>
    </row>
    <row r="724" spans="12:14" x14ac:dyDescent="0.25">
      <c r="L724" s="15"/>
      <c r="M724" s="15"/>
      <c r="N724" s="15"/>
    </row>
    <row r="725" spans="12:14" x14ac:dyDescent="0.25">
      <c r="L725" s="15"/>
      <c r="M725" s="15"/>
      <c r="N725" s="15"/>
    </row>
    <row r="726" spans="12:14" x14ac:dyDescent="0.25">
      <c r="L726" s="15"/>
      <c r="M726" s="15"/>
      <c r="N726" s="15"/>
    </row>
    <row r="727" spans="12:14" x14ac:dyDescent="0.25">
      <c r="L727" s="15"/>
      <c r="M727" s="15"/>
      <c r="N727" s="15"/>
    </row>
    <row r="728" spans="12:14" x14ac:dyDescent="0.25">
      <c r="L728" s="15"/>
      <c r="M728" s="15"/>
      <c r="N728" s="15"/>
    </row>
    <row r="729" spans="12:14" x14ac:dyDescent="0.25">
      <c r="L729" s="15"/>
      <c r="M729" s="15"/>
      <c r="N729" s="15"/>
    </row>
    <row r="730" spans="12:14" x14ac:dyDescent="0.25">
      <c r="L730" s="15"/>
      <c r="M730" s="15"/>
      <c r="N730" s="15"/>
    </row>
    <row r="731" spans="12:14" x14ac:dyDescent="0.25">
      <c r="L731" s="15"/>
      <c r="M731" s="15"/>
      <c r="N731" s="15"/>
    </row>
    <row r="732" spans="12:14" x14ac:dyDescent="0.25">
      <c r="L732" s="15"/>
      <c r="M732" s="15"/>
      <c r="N732" s="15"/>
    </row>
    <row r="733" spans="12:14" x14ac:dyDescent="0.25">
      <c r="L733" s="15"/>
      <c r="M733" s="15"/>
      <c r="N733" s="15"/>
    </row>
    <row r="734" spans="12:14" x14ac:dyDescent="0.25">
      <c r="L734" s="15"/>
      <c r="M734" s="15"/>
      <c r="N734" s="15"/>
    </row>
    <row r="735" spans="12:14" x14ac:dyDescent="0.25">
      <c r="L735" s="15"/>
      <c r="M735" s="15"/>
      <c r="N735" s="15"/>
    </row>
    <row r="736" spans="12:14" x14ac:dyDescent="0.25">
      <c r="L736" s="15"/>
      <c r="M736" s="15"/>
      <c r="N736" s="15"/>
    </row>
    <row r="737" spans="12:14" x14ac:dyDescent="0.25">
      <c r="L737" s="15"/>
      <c r="M737" s="15"/>
      <c r="N737" s="15"/>
    </row>
    <row r="738" spans="12:14" x14ac:dyDescent="0.25">
      <c r="L738" s="15"/>
      <c r="M738" s="15"/>
      <c r="N738" s="15"/>
    </row>
    <row r="739" spans="12:14" x14ac:dyDescent="0.25">
      <c r="L739" s="15"/>
      <c r="M739" s="15"/>
      <c r="N739" s="15"/>
    </row>
    <row r="740" spans="12:14" x14ac:dyDescent="0.25">
      <c r="L740" s="15"/>
      <c r="M740" s="15"/>
      <c r="N740" s="15"/>
    </row>
    <row r="741" spans="12:14" x14ac:dyDescent="0.25">
      <c r="L741" s="15"/>
      <c r="M741" s="15"/>
      <c r="N741" s="15"/>
    </row>
    <row r="742" spans="12:14" x14ac:dyDescent="0.25">
      <c r="L742" s="15"/>
      <c r="M742" s="15"/>
      <c r="N742" s="15"/>
    </row>
    <row r="743" spans="12:14" x14ac:dyDescent="0.25">
      <c r="L743" s="15"/>
      <c r="M743" s="15"/>
      <c r="N743" s="15"/>
    </row>
    <row r="744" spans="12:14" x14ac:dyDescent="0.25">
      <c r="L744" s="15"/>
      <c r="M744" s="15"/>
      <c r="N744" s="15"/>
    </row>
    <row r="745" spans="12:14" x14ac:dyDescent="0.25">
      <c r="L745" s="15"/>
      <c r="M745" s="15"/>
      <c r="N745" s="15"/>
    </row>
    <row r="746" spans="12:14" x14ac:dyDescent="0.25">
      <c r="L746" s="15"/>
      <c r="M746" s="15"/>
      <c r="N746" s="15"/>
    </row>
    <row r="747" spans="12:14" x14ac:dyDescent="0.25">
      <c r="L747" s="15"/>
      <c r="M747" s="15"/>
      <c r="N747" s="15"/>
    </row>
    <row r="748" spans="12:14" x14ac:dyDescent="0.25">
      <c r="L748" s="15"/>
      <c r="M748" s="15"/>
      <c r="N748" s="15"/>
    </row>
    <row r="749" spans="12:14" x14ac:dyDescent="0.25">
      <c r="L749" s="15"/>
      <c r="M749" s="15"/>
      <c r="N749" s="15"/>
    </row>
    <row r="750" spans="12:14" x14ac:dyDescent="0.25">
      <c r="L750" s="15"/>
      <c r="M750" s="15"/>
      <c r="N750" s="15"/>
    </row>
    <row r="751" spans="12:14" x14ac:dyDescent="0.25">
      <c r="L751" s="15"/>
      <c r="M751" s="15"/>
      <c r="N751" s="15"/>
    </row>
    <row r="752" spans="12:14" x14ac:dyDescent="0.25">
      <c r="L752" s="15"/>
      <c r="M752" s="15"/>
      <c r="N752" s="15"/>
    </row>
    <row r="753" spans="12:14" x14ac:dyDescent="0.25">
      <c r="L753" s="15"/>
      <c r="M753" s="15"/>
      <c r="N753" s="15"/>
    </row>
    <row r="754" spans="12:14" x14ac:dyDescent="0.25">
      <c r="L754" s="15"/>
      <c r="M754" s="15"/>
      <c r="N754" s="15"/>
    </row>
    <row r="755" spans="12:14" x14ac:dyDescent="0.25">
      <c r="L755" s="15"/>
      <c r="M755" s="15"/>
      <c r="N755" s="15"/>
    </row>
    <row r="756" spans="12:14" x14ac:dyDescent="0.25">
      <c r="L756" s="15"/>
      <c r="M756" s="15"/>
      <c r="N756" s="15"/>
    </row>
    <row r="757" spans="12:14" x14ac:dyDescent="0.25">
      <c r="L757" s="15"/>
      <c r="M757" s="15"/>
      <c r="N757" s="15"/>
    </row>
    <row r="758" spans="12:14" x14ac:dyDescent="0.25">
      <c r="L758" s="15"/>
      <c r="M758" s="15"/>
      <c r="N758" s="15"/>
    </row>
    <row r="759" spans="12:14" x14ac:dyDescent="0.25">
      <c r="L759" s="15"/>
      <c r="M759" s="15"/>
      <c r="N759" s="15"/>
    </row>
    <row r="760" spans="12:14" x14ac:dyDescent="0.25">
      <c r="L760" s="15"/>
      <c r="M760" s="15"/>
      <c r="N760" s="15"/>
    </row>
    <row r="761" spans="12:14" x14ac:dyDescent="0.25">
      <c r="L761" s="15"/>
      <c r="M761" s="15"/>
      <c r="N761" s="15"/>
    </row>
    <row r="762" spans="12:14" x14ac:dyDescent="0.25">
      <c r="L762" s="15"/>
      <c r="M762" s="15"/>
      <c r="N762" s="15"/>
    </row>
    <row r="763" spans="12:14" x14ac:dyDescent="0.25">
      <c r="L763" s="15"/>
      <c r="M763" s="15"/>
      <c r="N763" s="15"/>
    </row>
    <row r="764" spans="12:14" x14ac:dyDescent="0.25">
      <c r="L764" s="15"/>
      <c r="M764" s="15"/>
      <c r="N764" s="15"/>
    </row>
    <row r="765" spans="12:14" x14ac:dyDescent="0.25">
      <c r="L765" s="15"/>
      <c r="M765" s="15"/>
      <c r="N765" s="15"/>
    </row>
    <row r="766" spans="12:14" x14ac:dyDescent="0.25">
      <c r="L766" s="15"/>
      <c r="M766" s="15"/>
      <c r="N766" s="15"/>
    </row>
    <row r="767" spans="12:14" x14ac:dyDescent="0.25">
      <c r="L767" s="15"/>
      <c r="M767" s="15"/>
      <c r="N767" s="15"/>
    </row>
    <row r="768" spans="12:14" x14ac:dyDescent="0.25">
      <c r="L768" s="15"/>
      <c r="M768" s="15"/>
      <c r="N768" s="15"/>
    </row>
    <row r="769" spans="12:14" x14ac:dyDescent="0.25">
      <c r="L769" s="15"/>
      <c r="M769" s="15"/>
      <c r="N769" s="15"/>
    </row>
    <row r="770" spans="12:14" x14ac:dyDescent="0.25">
      <c r="L770" s="15"/>
      <c r="M770" s="15"/>
      <c r="N770" s="15"/>
    </row>
    <row r="771" spans="12:14" x14ac:dyDescent="0.25">
      <c r="L771" s="15"/>
      <c r="M771" s="15"/>
      <c r="N771" s="15"/>
    </row>
    <row r="772" spans="12:14" x14ac:dyDescent="0.25">
      <c r="L772" s="15"/>
      <c r="M772" s="15"/>
      <c r="N772" s="15"/>
    </row>
    <row r="773" spans="12:14" x14ac:dyDescent="0.25">
      <c r="L773" s="15"/>
      <c r="M773" s="15"/>
      <c r="N773" s="15"/>
    </row>
    <row r="774" spans="12:14" x14ac:dyDescent="0.25">
      <c r="L774" s="15"/>
      <c r="M774" s="15"/>
      <c r="N774" s="15"/>
    </row>
    <row r="775" spans="12:14" x14ac:dyDescent="0.25">
      <c r="L775" s="15"/>
      <c r="M775" s="15"/>
      <c r="N775" s="15"/>
    </row>
    <row r="776" spans="12:14" x14ac:dyDescent="0.25">
      <c r="L776" s="15"/>
      <c r="M776" s="15"/>
      <c r="N776" s="15"/>
    </row>
    <row r="777" spans="12:14" x14ac:dyDescent="0.25">
      <c r="L777" s="15"/>
      <c r="M777" s="15"/>
      <c r="N777" s="15"/>
    </row>
    <row r="778" spans="12:14" x14ac:dyDescent="0.25">
      <c r="L778" s="15"/>
      <c r="M778" s="15"/>
      <c r="N778" s="15"/>
    </row>
    <row r="779" spans="12:14" x14ac:dyDescent="0.25">
      <c r="L779" s="15"/>
      <c r="M779" s="15"/>
      <c r="N779" s="15"/>
    </row>
    <row r="780" spans="12:14" x14ac:dyDescent="0.25">
      <c r="L780" s="15"/>
      <c r="M780" s="15"/>
      <c r="N780" s="15"/>
    </row>
    <row r="781" spans="12:14" x14ac:dyDescent="0.25">
      <c r="L781" s="15"/>
      <c r="M781" s="15"/>
      <c r="N781" s="15"/>
    </row>
    <row r="782" spans="12:14" x14ac:dyDescent="0.25">
      <c r="L782" s="15"/>
      <c r="M782" s="15"/>
      <c r="N782" s="15"/>
    </row>
    <row r="783" spans="12:14" x14ac:dyDescent="0.25">
      <c r="L783" s="15"/>
      <c r="M783" s="15"/>
      <c r="N783" s="15"/>
    </row>
    <row r="784" spans="12:14" x14ac:dyDescent="0.25">
      <c r="L784" s="15"/>
      <c r="M784" s="15"/>
      <c r="N784" s="15"/>
    </row>
    <row r="785" spans="12:14" x14ac:dyDescent="0.25">
      <c r="L785" s="15"/>
      <c r="M785" s="15"/>
      <c r="N785" s="15"/>
    </row>
    <row r="786" spans="12:14" x14ac:dyDescent="0.25">
      <c r="L786" s="15"/>
      <c r="M786" s="15"/>
      <c r="N786" s="15"/>
    </row>
    <row r="787" spans="12:14" x14ac:dyDescent="0.25">
      <c r="L787" s="15"/>
      <c r="M787" s="15"/>
      <c r="N787" s="15"/>
    </row>
    <row r="788" spans="12:14" x14ac:dyDescent="0.25">
      <c r="L788" s="15"/>
      <c r="M788" s="15"/>
      <c r="N788" s="15"/>
    </row>
    <row r="789" spans="12:14" x14ac:dyDescent="0.25">
      <c r="L789" s="15"/>
      <c r="M789" s="15"/>
      <c r="N789" s="15"/>
    </row>
    <row r="790" spans="12:14" x14ac:dyDescent="0.25">
      <c r="L790" s="15"/>
      <c r="M790" s="15"/>
      <c r="N790" s="15"/>
    </row>
    <row r="791" spans="12:14" x14ac:dyDescent="0.25">
      <c r="L791" s="15"/>
      <c r="M791" s="15"/>
      <c r="N791" s="15"/>
    </row>
    <row r="792" spans="12:14" x14ac:dyDescent="0.25">
      <c r="L792" s="15"/>
      <c r="M792" s="15"/>
      <c r="N792" s="15"/>
    </row>
    <row r="793" spans="12:14" x14ac:dyDescent="0.25">
      <c r="L793" s="15"/>
      <c r="M793" s="15"/>
      <c r="N793" s="15"/>
    </row>
    <row r="794" spans="12:14" x14ac:dyDescent="0.25">
      <c r="L794" s="15"/>
      <c r="M794" s="15"/>
      <c r="N794" s="15"/>
    </row>
    <row r="795" spans="12:14" x14ac:dyDescent="0.25">
      <c r="L795" s="15"/>
      <c r="M795" s="15"/>
      <c r="N795" s="15"/>
    </row>
    <row r="796" spans="12:14" x14ac:dyDescent="0.25">
      <c r="L796" s="15"/>
      <c r="M796" s="15"/>
      <c r="N796" s="15"/>
    </row>
    <row r="797" spans="12:14" x14ac:dyDescent="0.25">
      <c r="L797" s="15"/>
      <c r="M797" s="15"/>
      <c r="N797" s="15"/>
    </row>
    <row r="798" spans="12:14" x14ac:dyDescent="0.25">
      <c r="L798" s="15"/>
      <c r="M798" s="15"/>
      <c r="N798" s="15"/>
    </row>
    <row r="799" spans="12:14" x14ac:dyDescent="0.25">
      <c r="L799" s="15"/>
      <c r="M799" s="15"/>
      <c r="N799" s="15"/>
    </row>
    <row r="800" spans="12:14" x14ac:dyDescent="0.25">
      <c r="L800" s="15"/>
      <c r="M800" s="15"/>
      <c r="N800" s="15"/>
    </row>
    <row r="801" spans="12:14" x14ac:dyDescent="0.25">
      <c r="L801" s="15"/>
      <c r="M801" s="15"/>
      <c r="N801" s="15"/>
    </row>
  </sheetData>
  <autoFilter ref="B6:L16"/>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32"/>
  <sheetViews>
    <sheetView topLeftCell="A32" zoomScale="70" zoomScaleNormal="70" workbookViewId="0">
      <pane xSplit="7" topLeftCell="H1" activePane="topRight" state="frozen"/>
      <selection activeCell="L23" sqref="L23"/>
      <selection pane="topRight" activeCell="B2" sqref="B2"/>
    </sheetView>
  </sheetViews>
  <sheetFormatPr baseColWidth="10" defaultColWidth="10.85546875" defaultRowHeight="15" x14ac:dyDescent="0.25"/>
  <cols>
    <col min="1" max="1" width="2.5703125" style="25" customWidth="1"/>
    <col min="2" max="2" width="10.710937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25" customWidth="1"/>
    <col min="13" max="13" width="10.85546875" style="25"/>
    <col min="14" max="14" width="13.42578125" style="360" bestFit="1" customWidth="1"/>
    <col min="15" max="16384" width="10.85546875" style="25"/>
  </cols>
  <sheetData>
    <row r="2" spans="2:17" x14ac:dyDescent="0.25">
      <c r="B2" s="24" t="s">
        <v>925</v>
      </c>
    </row>
    <row r="3" spans="2:17" ht="15.75" thickBot="1" x14ac:dyDescent="0.3">
      <c r="I3" s="336"/>
      <c r="J3" s="336"/>
      <c r="L3" s="335"/>
      <c r="N3" s="25"/>
      <c r="Q3" s="360"/>
    </row>
    <row r="4" spans="2:17" ht="33" customHeight="1" x14ac:dyDescent="0.25">
      <c r="B4" s="446" t="s">
        <v>1</v>
      </c>
      <c r="C4" s="437" t="s">
        <v>2</v>
      </c>
      <c r="D4" s="448" t="s">
        <v>3</v>
      </c>
      <c r="E4" s="448"/>
      <c r="F4" s="448"/>
      <c r="G4" s="448"/>
      <c r="H4" s="454" t="s">
        <v>4</v>
      </c>
      <c r="I4" s="437" t="s">
        <v>5</v>
      </c>
      <c r="J4" s="437" t="s">
        <v>6</v>
      </c>
      <c r="K4" s="440" t="s">
        <v>7</v>
      </c>
      <c r="L4" s="443" t="s">
        <v>8</v>
      </c>
      <c r="N4" s="25"/>
    </row>
    <row r="5" spans="2:17" ht="11.1" customHeight="1" x14ac:dyDescent="0.25">
      <c r="B5" s="447"/>
      <c r="C5" s="438"/>
      <c r="D5" s="449"/>
      <c r="E5" s="449"/>
      <c r="F5" s="449"/>
      <c r="G5" s="449"/>
      <c r="H5" s="455"/>
      <c r="I5" s="438"/>
      <c r="J5" s="438"/>
      <c r="K5" s="441"/>
      <c r="L5" s="444"/>
      <c r="N5" s="25"/>
    </row>
    <row r="6" spans="2:17" s="252" customFormat="1" ht="18.95" customHeight="1" x14ac:dyDescent="0.25">
      <c r="B6" s="53" t="s">
        <v>9</v>
      </c>
      <c r="C6" s="439"/>
      <c r="D6" s="54" t="s">
        <v>10</v>
      </c>
      <c r="E6" s="54" t="s">
        <v>11</v>
      </c>
      <c r="F6" s="54" t="s">
        <v>12</v>
      </c>
      <c r="G6" s="54" t="s">
        <v>13</v>
      </c>
      <c r="H6" s="456"/>
      <c r="I6" s="439"/>
      <c r="J6" s="439"/>
      <c r="K6" s="442"/>
      <c r="L6" s="445"/>
    </row>
    <row r="7" spans="2:17" ht="14.45" customHeight="1" x14ac:dyDescent="0.25">
      <c r="B7" s="192">
        <v>1</v>
      </c>
      <c r="C7" s="239" t="s">
        <v>18</v>
      </c>
      <c r="D7" s="337" t="s">
        <v>416</v>
      </c>
      <c r="E7" s="338"/>
      <c r="F7" s="338"/>
      <c r="G7" s="339"/>
      <c r="H7" s="379" t="s">
        <v>16</v>
      </c>
      <c r="I7" s="128" t="s">
        <v>20</v>
      </c>
      <c r="J7" s="380">
        <v>32</v>
      </c>
      <c r="K7" s="144"/>
      <c r="L7" s="61" t="s">
        <v>926</v>
      </c>
      <c r="N7" s="25"/>
      <c r="Q7" s="360"/>
    </row>
    <row r="8" spans="2:17" ht="14.1" customHeight="1" x14ac:dyDescent="0.25">
      <c r="B8" s="192" t="s">
        <v>127</v>
      </c>
      <c r="C8" s="239" t="s">
        <v>352</v>
      </c>
      <c r="D8" s="337" t="s">
        <v>353</v>
      </c>
      <c r="E8" s="338"/>
      <c r="F8" s="338"/>
      <c r="G8" s="339"/>
      <c r="H8" s="143" t="s">
        <v>43</v>
      </c>
      <c r="I8" s="114" t="s">
        <v>20</v>
      </c>
      <c r="J8" s="205">
        <v>32</v>
      </c>
      <c r="K8" s="116"/>
      <c r="L8" s="196" t="s">
        <v>354</v>
      </c>
      <c r="N8" s="25"/>
    </row>
    <row r="9" spans="2:17" ht="23.25" x14ac:dyDescent="0.25">
      <c r="B9" s="192">
        <v>1</v>
      </c>
      <c r="C9" s="381" t="s">
        <v>927</v>
      </c>
      <c r="D9" s="337" t="s">
        <v>928</v>
      </c>
      <c r="E9" s="338"/>
      <c r="F9" s="338"/>
      <c r="G9" s="339"/>
      <c r="H9" s="379" t="s">
        <v>16</v>
      </c>
      <c r="I9" s="128" t="s">
        <v>20</v>
      </c>
      <c r="J9" s="382">
        <v>32</v>
      </c>
      <c r="K9" s="144"/>
      <c r="L9" s="210" t="s">
        <v>929</v>
      </c>
      <c r="N9" s="25"/>
      <c r="Q9" s="360"/>
    </row>
    <row r="10" spans="2:17" ht="14.1" customHeight="1" x14ac:dyDescent="0.25">
      <c r="B10" s="192">
        <v>1</v>
      </c>
      <c r="C10" s="381" t="s">
        <v>22</v>
      </c>
      <c r="D10" s="338" t="s">
        <v>23</v>
      </c>
      <c r="E10" s="338"/>
      <c r="F10" s="338"/>
      <c r="G10" s="339"/>
      <c r="H10" s="113" t="s">
        <v>43</v>
      </c>
      <c r="I10" s="114" t="s">
        <v>20</v>
      </c>
      <c r="J10" s="128">
        <v>32</v>
      </c>
      <c r="K10" s="116"/>
      <c r="L10" s="61" t="s">
        <v>930</v>
      </c>
      <c r="N10" s="25"/>
    </row>
    <row r="11" spans="2:17" ht="14.45" customHeight="1" x14ac:dyDescent="0.25">
      <c r="B11" s="192">
        <v>1</v>
      </c>
      <c r="C11" s="239" t="s">
        <v>931</v>
      </c>
      <c r="D11" s="221" t="s">
        <v>932</v>
      </c>
      <c r="E11" s="58"/>
      <c r="F11" s="58"/>
      <c r="G11" s="318"/>
      <c r="H11" s="285" t="s">
        <v>43</v>
      </c>
      <c r="I11" s="195"/>
      <c r="J11" s="195"/>
      <c r="K11" s="195"/>
      <c r="L11" s="210" t="s">
        <v>933</v>
      </c>
      <c r="M11" s="363"/>
      <c r="N11" s="25"/>
    </row>
    <row r="12" spans="2:17" ht="14.45" customHeight="1" x14ac:dyDescent="0.25">
      <c r="B12" s="197">
        <v>1</v>
      </c>
      <c r="C12" s="203" t="s">
        <v>131</v>
      </c>
      <c r="D12" s="181"/>
      <c r="E12" s="102" t="s">
        <v>132</v>
      </c>
      <c r="F12" s="103"/>
      <c r="G12" s="383"/>
      <c r="H12" s="207" t="s">
        <v>43</v>
      </c>
      <c r="I12" s="114" t="s">
        <v>37</v>
      </c>
      <c r="J12" s="200"/>
      <c r="K12" s="223" t="str">
        <f>'Liste Enumération'!F73</f>
        <v>SIRET; TVA; TAHITI; RIDET; FRWF; IREP; HORS UE; AUTRE</v>
      </c>
      <c r="L12" s="210" t="s">
        <v>133</v>
      </c>
      <c r="M12" s="363"/>
      <c r="N12" s="25"/>
    </row>
    <row r="13" spans="2:17" ht="14.45" customHeight="1" x14ac:dyDescent="0.25">
      <c r="B13" s="197">
        <v>1</v>
      </c>
      <c r="C13" s="203" t="s">
        <v>450</v>
      </c>
      <c r="D13" s="181"/>
      <c r="E13" s="102" t="s">
        <v>135</v>
      </c>
      <c r="F13" s="103"/>
      <c r="G13" s="383"/>
      <c r="H13" s="207" t="s">
        <v>43</v>
      </c>
      <c r="I13" s="114" t="s">
        <v>20</v>
      </c>
      <c r="J13" s="128">
        <v>32</v>
      </c>
      <c r="K13" s="144"/>
      <c r="L13" s="210" t="s">
        <v>136</v>
      </c>
      <c r="M13" s="363"/>
      <c r="N13" s="25"/>
    </row>
    <row r="14" spans="2:17" ht="14.45" customHeight="1" x14ac:dyDescent="0.25">
      <c r="B14" s="197">
        <v>1</v>
      </c>
      <c r="C14" s="203" t="s">
        <v>452</v>
      </c>
      <c r="D14" s="181"/>
      <c r="E14" s="102" t="s">
        <v>138</v>
      </c>
      <c r="F14" s="103"/>
      <c r="G14" s="383"/>
      <c r="H14" s="211" t="s">
        <v>43</v>
      </c>
      <c r="I14" s="114" t="s">
        <v>30</v>
      </c>
      <c r="J14" s="128">
        <v>256</v>
      </c>
      <c r="K14" s="144"/>
      <c r="L14" s="117" t="s">
        <v>139</v>
      </c>
      <c r="M14" s="363"/>
      <c r="N14" s="25"/>
    </row>
    <row r="15" spans="2:17" ht="14.45" customHeight="1" x14ac:dyDescent="0.25">
      <c r="B15" s="197">
        <v>1</v>
      </c>
      <c r="C15" s="203" t="s">
        <v>561</v>
      </c>
      <c r="D15" s="181"/>
      <c r="E15" s="83" t="s">
        <v>562</v>
      </c>
      <c r="F15" s="224"/>
      <c r="G15" s="312"/>
      <c r="H15" s="143" t="s">
        <v>43</v>
      </c>
      <c r="I15" s="200"/>
      <c r="J15" s="200"/>
      <c r="K15" s="144"/>
      <c r="L15" s="61" t="s">
        <v>563</v>
      </c>
      <c r="M15" s="363"/>
      <c r="N15" s="25"/>
    </row>
    <row r="16" spans="2:17" ht="14.45" customHeight="1" x14ac:dyDescent="0.25">
      <c r="B16" s="122">
        <v>1</v>
      </c>
      <c r="C16" s="123" t="s">
        <v>1472</v>
      </c>
      <c r="D16" s="74"/>
      <c r="E16" s="271"/>
      <c r="F16" s="125" t="s">
        <v>1469</v>
      </c>
      <c r="G16" s="283"/>
      <c r="H16" s="143" t="s">
        <v>16</v>
      </c>
      <c r="I16" s="114" t="s">
        <v>37</v>
      </c>
      <c r="J16" s="144"/>
      <c r="K16" s="223" t="str">
        <f>'Liste Enumération'!F338</f>
        <v>Adresse de l'établissement; Adresse du siège</v>
      </c>
      <c r="L16" s="117" t="s">
        <v>1503</v>
      </c>
      <c r="N16" s="25"/>
    </row>
    <row r="17" spans="2:14" ht="14.45" customHeight="1" x14ac:dyDescent="0.25">
      <c r="B17" s="122">
        <v>1</v>
      </c>
      <c r="C17" s="123" t="s">
        <v>515</v>
      </c>
      <c r="D17" s="181"/>
      <c r="E17" s="138"/>
      <c r="F17" s="230" t="s">
        <v>516</v>
      </c>
      <c r="G17" s="238"/>
      <c r="H17" s="113" t="s">
        <v>43</v>
      </c>
      <c r="I17" s="114" t="s">
        <v>30</v>
      </c>
      <c r="J17" s="128">
        <v>256</v>
      </c>
      <c r="K17" s="144"/>
      <c r="L17" s="61" t="s">
        <v>517</v>
      </c>
      <c r="M17" s="363"/>
      <c r="N17" s="25"/>
    </row>
    <row r="18" spans="2:14" ht="14.45" customHeight="1" x14ac:dyDescent="0.25">
      <c r="B18" s="122">
        <v>1</v>
      </c>
      <c r="C18" s="123" t="s">
        <v>518</v>
      </c>
      <c r="D18" s="181"/>
      <c r="E18" s="138"/>
      <c r="F18" s="230" t="s">
        <v>519</v>
      </c>
      <c r="G18" s="238"/>
      <c r="H18" s="113" t="s">
        <v>43</v>
      </c>
      <c r="I18" s="114" t="s">
        <v>30</v>
      </c>
      <c r="J18" s="128">
        <v>256</v>
      </c>
      <c r="K18" s="144"/>
      <c r="L18" s="210" t="s">
        <v>520</v>
      </c>
      <c r="M18" s="363"/>
      <c r="N18" s="25"/>
    </row>
    <row r="19" spans="2:14" ht="14.45" customHeight="1" x14ac:dyDescent="0.25">
      <c r="B19" s="122">
        <v>1</v>
      </c>
      <c r="C19" s="123" t="s">
        <v>521</v>
      </c>
      <c r="D19" s="181"/>
      <c r="E19" s="234"/>
      <c r="F19" s="230" t="s">
        <v>522</v>
      </c>
      <c r="G19" s="238"/>
      <c r="H19" s="113" t="s">
        <v>43</v>
      </c>
      <c r="I19" s="114" t="s">
        <v>30</v>
      </c>
      <c r="J19" s="128">
        <v>256</v>
      </c>
      <c r="K19" s="144"/>
      <c r="L19" s="210" t="s">
        <v>523</v>
      </c>
      <c r="M19" s="363"/>
      <c r="N19" s="25"/>
    </row>
    <row r="20" spans="2:14" ht="14.45" customHeight="1" x14ac:dyDescent="0.25">
      <c r="B20" s="122">
        <v>1</v>
      </c>
      <c r="C20" s="123" t="s">
        <v>524</v>
      </c>
      <c r="D20" s="181"/>
      <c r="E20" s="384"/>
      <c r="F20" s="230" t="s">
        <v>525</v>
      </c>
      <c r="G20" s="238"/>
      <c r="H20" s="113" t="s">
        <v>43</v>
      </c>
      <c r="I20" s="114" t="s">
        <v>37</v>
      </c>
      <c r="J20" s="144"/>
      <c r="K20" s="273" t="s">
        <v>526</v>
      </c>
      <c r="L20" s="210" t="s">
        <v>527</v>
      </c>
      <c r="M20" s="363"/>
      <c r="N20" s="25"/>
    </row>
    <row r="21" spans="2:14" ht="14.45" customHeight="1" x14ac:dyDescent="0.25">
      <c r="B21" s="122">
        <v>1</v>
      </c>
      <c r="C21" s="123" t="s">
        <v>528</v>
      </c>
      <c r="D21" s="181"/>
      <c r="E21" s="385"/>
      <c r="F21" s="230" t="s">
        <v>529</v>
      </c>
      <c r="G21" s="238"/>
      <c r="H21" s="113" t="s">
        <v>43</v>
      </c>
      <c r="I21" s="114" t="s">
        <v>37</v>
      </c>
      <c r="J21" s="200"/>
      <c r="K21" s="284" t="s">
        <v>530</v>
      </c>
      <c r="L21" s="210" t="s">
        <v>531</v>
      </c>
      <c r="M21" s="363"/>
      <c r="N21" s="25"/>
    </row>
    <row r="22" spans="2:14" ht="14.45" customHeight="1" x14ac:dyDescent="0.25">
      <c r="B22" s="197">
        <v>1</v>
      </c>
      <c r="C22" s="203" t="s">
        <v>564</v>
      </c>
      <c r="D22" s="181"/>
      <c r="E22" s="83" t="s">
        <v>934</v>
      </c>
      <c r="F22" s="224"/>
      <c r="G22" s="386"/>
      <c r="H22" s="285" t="s">
        <v>43</v>
      </c>
      <c r="I22" s="200"/>
      <c r="J22" s="200"/>
      <c r="K22" s="144"/>
      <c r="L22" s="210" t="s">
        <v>566</v>
      </c>
      <c r="M22" s="363"/>
      <c r="N22" s="25"/>
    </row>
    <row r="23" spans="2:14" ht="14.45" customHeight="1" x14ac:dyDescent="0.25">
      <c r="B23" s="122">
        <v>1</v>
      </c>
      <c r="C23" s="123" t="s">
        <v>149</v>
      </c>
      <c r="D23" s="181"/>
      <c r="E23" s="138"/>
      <c r="F23" s="230" t="s">
        <v>150</v>
      </c>
      <c r="G23" s="238"/>
      <c r="H23" s="143" t="s">
        <v>43</v>
      </c>
      <c r="I23" s="114" t="s">
        <v>30</v>
      </c>
      <c r="J23" s="128">
        <v>256</v>
      </c>
      <c r="K23" s="144"/>
      <c r="L23" s="210" t="s">
        <v>151</v>
      </c>
      <c r="M23" s="363"/>
      <c r="N23" s="25"/>
    </row>
    <row r="24" spans="2:14" ht="14.45" customHeight="1" x14ac:dyDescent="0.25">
      <c r="B24" s="122">
        <v>1</v>
      </c>
      <c r="C24" s="225" t="s">
        <v>152</v>
      </c>
      <c r="D24" s="181"/>
      <c r="E24" s="138"/>
      <c r="F24" s="230" t="s">
        <v>153</v>
      </c>
      <c r="G24" s="238"/>
      <c r="H24" s="143" t="s">
        <v>43</v>
      </c>
      <c r="I24" s="114" t="s">
        <v>30</v>
      </c>
      <c r="J24" s="128">
        <v>128</v>
      </c>
      <c r="K24" s="144"/>
      <c r="L24" s="210" t="s">
        <v>154</v>
      </c>
      <c r="M24" s="363"/>
      <c r="N24" s="25"/>
    </row>
    <row r="25" spans="2:14" ht="14.45" customHeight="1" x14ac:dyDescent="0.25">
      <c r="B25" s="122">
        <v>1</v>
      </c>
      <c r="C25" s="225" t="s">
        <v>155</v>
      </c>
      <c r="D25" s="181"/>
      <c r="E25" s="138"/>
      <c r="F25" s="230" t="s">
        <v>156</v>
      </c>
      <c r="G25" s="238"/>
      <c r="H25" s="143" t="s">
        <v>43</v>
      </c>
      <c r="I25" s="114" t="s">
        <v>30</v>
      </c>
      <c r="J25" s="128">
        <v>128</v>
      </c>
      <c r="K25" s="144"/>
      <c r="L25" s="210" t="s">
        <v>157</v>
      </c>
      <c r="M25" s="363"/>
      <c r="N25" s="25"/>
    </row>
    <row r="26" spans="2:14" ht="14.45" customHeight="1" x14ac:dyDescent="0.25">
      <c r="B26" s="122" t="s">
        <v>127</v>
      </c>
      <c r="C26" s="123" t="s">
        <v>158</v>
      </c>
      <c r="D26" s="181"/>
      <c r="E26" s="234"/>
      <c r="F26" s="230" t="s">
        <v>159</v>
      </c>
      <c r="G26" s="238"/>
      <c r="H26" s="143" t="s">
        <v>43</v>
      </c>
      <c r="I26" s="114" t="s">
        <v>30</v>
      </c>
      <c r="J26" s="128">
        <v>128</v>
      </c>
      <c r="K26" s="144"/>
      <c r="L26" s="210" t="s">
        <v>160</v>
      </c>
      <c r="M26" s="363"/>
      <c r="N26" s="25"/>
    </row>
    <row r="27" spans="2:14" ht="14.45" customHeight="1" x14ac:dyDescent="0.25">
      <c r="B27" s="122" t="s">
        <v>127</v>
      </c>
      <c r="C27" s="123" t="s">
        <v>161</v>
      </c>
      <c r="D27" s="181"/>
      <c r="E27" s="138"/>
      <c r="F27" s="230" t="s">
        <v>162</v>
      </c>
      <c r="G27" s="238"/>
      <c r="H27" s="143" t="s">
        <v>43</v>
      </c>
      <c r="I27" s="114" t="s">
        <v>30</v>
      </c>
      <c r="J27" s="128">
        <v>128</v>
      </c>
      <c r="K27" s="144"/>
      <c r="L27" s="210" t="s">
        <v>163</v>
      </c>
      <c r="M27" s="363"/>
      <c r="N27" s="25"/>
    </row>
    <row r="28" spans="2:14" ht="14.45" customHeight="1" x14ac:dyDescent="0.25">
      <c r="B28" s="122">
        <v>1</v>
      </c>
      <c r="C28" s="123" t="s">
        <v>164</v>
      </c>
      <c r="D28" s="387"/>
      <c r="E28" s="139"/>
      <c r="F28" s="230" t="s">
        <v>1485</v>
      </c>
      <c r="G28" s="238"/>
      <c r="H28" s="143" t="s">
        <v>43</v>
      </c>
      <c r="I28" s="114" t="s">
        <v>30</v>
      </c>
      <c r="J28" s="128">
        <v>128</v>
      </c>
      <c r="K28" s="144"/>
      <c r="L28" s="210" t="s">
        <v>166</v>
      </c>
      <c r="M28" s="363"/>
      <c r="N28" s="25"/>
    </row>
    <row r="29" spans="2:14" ht="14.45" customHeight="1" x14ac:dyDescent="0.25">
      <c r="B29" s="192" t="s">
        <v>127</v>
      </c>
      <c r="C29" s="239" t="s">
        <v>935</v>
      </c>
      <c r="D29" s="57" t="s">
        <v>936</v>
      </c>
      <c r="E29" s="58"/>
      <c r="F29" s="58"/>
      <c r="G29" s="194"/>
      <c r="H29" s="113" t="s">
        <v>43</v>
      </c>
      <c r="I29" s="144"/>
      <c r="J29" s="144"/>
      <c r="K29" s="195"/>
      <c r="L29" s="80" t="s">
        <v>937</v>
      </c>
      <c r="M29" s="363"/>
      <c r="N29" s="25"/>
    </row>
    <row r="30" spans="2:14" ht="14.45" customHeight="1" x14ac:dyDescent="0.25">
      <c r="B30" s="197">
        <v>1</v>
      </c>
      <c r="C30" s="203" t="s">
        <v>134</v>
      </c>
      <c r="D30" s="64"/>
      <c r="E30" s="70" t="s">
        <v>135</v>
      </c>
      <c r="F30" s="67"/>
      <c r="G30" s="199"/>
      <c r="H30" s="113" t="s">
        <v>43</v>
      </c>
      <c r="I30" s="114" t="s">
        <v>20</v>
      </c>
      <c r="J30" s="128">
        <v>18</v>
      </c>
      <c r="K30" s="144"/>
      <c r="L30" s="267" t="s">
        <v>877</v>
      </c>
      <c r="M30" s="363"/>
      <c r="N30" s="25"/>
    </row>
    <row r="31" spans="2:14" ht="14.45" customHeight="1" x14ac:dyDescent="0.25">
      <c r="B31" s="197">
        <v>1</v>
      </c>
      <c r="C31" s="203" t="s">
        <v>137</v>
      </c>
      <c r="D31" s="64"/>
      <c r="E31" s="70" t="s">
        <v>138</v>
      </c>
      <c r="F31" s="67"/>
      <c r="G31" s="199"/>
      <c r="H31" s="113" t="s">
        <v>43</v>
      </c>
      <c r="I31" s="114" t="s">
        <v>30</v>
      </c>
      <c r="J31" s="205">
        <v>256</v>
      </c>
      <c r="K31" s="195"/>
      <c r="L31" s="80" t="s">
        <v>938</v>
      </c>
      <c r="M31" s="363"/>
      <c r="N31" s="25"/>
    </row>
    <row r="32" spans="2:14" ht="14.45" customHeight="1" x14ac:dyDescent="0.25">
      <c r="B32" s="197" t="s">
        <v>127</v>
      </c>
      <c r="C32" s="203" t="s">
        <v>532</v>
      </c>
      <c r="D32" s="64"/>
      <c r="E32" s="83" t="s">
        <v>939</v>
      </c>
      <c r="F32" s="84"/>
      <c r="G32" s="204"/>
      <c r="H32" s="113" t="s">
        <v>43</v>
      </c>
      <c r="I32" s="200"/>
      <c r="J32" s="200"/>
      <c r="K32" s="144"/>
      <c r="L32" s="210" t="s">
        <v>940</v>
      </c>
      <c r="M32" s="363"/>
      <c r="N32" s="25"/>
    </row>
    <row r="33" spans="2:17" ht="14.45" customHeight="1" x14ac:dyDescent="0.25">
      <c r="B33" s="88">
        <v>1</v>
      </c>
      <c r="C33" s="108" t="s">
        <v>1501</v>
      </c>
      <c r="D33" s="64"/>
      <c r="E33" s="110"/>
      <c r="F33" s="111" t="s">
        <v>501</v>
      </c>
      <c r="G33" s="112"/>
      <c r="H33" s="113" t="s">
        <v>43</v>
      </c>
      <c r="I33" s="114" t="s">
        <v>30</v>
      </c>
      <c r="J33" s="115">
        <v>100</v>
      </c>
      <c r="K33" s="116"/>
      <c r="L33" s="117" t="s">
        <v>1500</v>
      </c>
      <c r="N33" s="25"/>
    </row>
    <row r="34" spans="2:17" ht="14.45" customHeight="1" x14ac:dyDescent="0.25">
      <c r="B34" s="122">
        <v>1</v>
      </c>
      <c r="C34" s="123" t="s">
        <v>149</v>
      </c>
      <c r="D34" s="64"/>
      <c r="E34" s="90"/>
      <c r="F34" s="230" t="s">
        <v>150</v>
      </c>
      <c r="G34" s="388"/>
      <c r="H34" s="113" t="s">
        <v>43</v>
      </c>
      <c r="I34" s="114" t="s">
        <v>30</v>
      </c>
      <c r="J34" s="128">
        <v>256</v>
      </c>
      <c r="K34" s="144"/>
      <c r="L34" s="210" t="s">
        <v>151</v>
      </c>
      <c r="M34" s="363"/>
      <c r="N34" s="25"/>
    </row>
    <row r="35" spans="2:17" ht="14.45" customHeight="1" x14ac:dyDescent="0.25">
      <c r="B35" s="122">
        <v>1</v>
      </c>
      <c r="C35" s="225" t="s">
        <v>152</v>
      </c>
      <c r="D35" s="64"/>
      <c r="E35" s="90"/>
      <c r="F35" s="389" t="s">
        <v>153</v>
      </c>
      <c r="G35" s="390"/>
      <c r="H35" s="143" t="s">
        <v>43</v>
      </c>
      <c r="I35" s="114" t="s">
        <v>30</v>
      </c>
      <c r="J35" s="128">
        <v>128</v>
      </c>
      <c r="K35" s="144"/>
      <c r="L35" s="267" t="s">
        <v>154</v>
      </c>
      <c r="M35" s="363"/>
      <c r="N35" s="25"/>
    </row>
    <row r="36" spans="2:17" ht="14.45" customHeight="1" x14ac:dyDescent="0.25">
      <c r="B36" s="122">
        <v>1</v>
      </c>
      <c r="C36" s="225" t="s">
        <v>155</v>
      </c>
      <c r="D36" s="64"/>
      <c r="E36" s="90"/>
      <c r="F36" s="270" t="s">
        <v>156</v>
      </c>
      <c r="G36" s="388"/>
      <c r="H36" s="143" t="s">
        <v>43</v>
      </c>
      <c r="I36" s="114" t="s">
        <v>30</v>
      </c>
      <c r="J36" s="128">
        <v>128</v>
      </c>
      <c r="K36" s="144"/>
      <c r="L36" s="267" t="s">
        <v>157</v>
      </c>
      <c r="M36" s="363"/>
      <c r="N36" s="25"/>
    </row>
    <row r="37" spans="2:17" ht="14.45" customHeight="1" x14ac:dyDescent="0.25">
      <c r="B37" s="122" t="s">
        <v>127</v>
      </c>
      <c r="C37" s="123" t="s">
        <v>158</v>
      </c>
      <c r="D37" s="64"/>
      <c r="E37" s="391"/>
      <c r="F37" s="392" t="s">
        <v>159</v>
      </c>
      <c r="G37" s="388"/>
      <c r="H37" s="127" t="s">
        <v>43</v>
      </c>
      <c r="I37" s="114" t="s">
        <v>30</v>
      </c>
      <c r="J37" s="128">
        <v>128</v>
      </c>
      <c r="K37" s="144"/>
      <c r="L37" s="210" t="s">
        <v>160</v>
      </c>
      <c r="M37" s="363"/>
      <c r="N37" s="25"/>
    </row>
    <row r="38" spans="2:17" ht="14.45" customHeight="1" x14ac:dyDescent="0.25">
      <c r="B38" s="122" t="s">
        <v>127</v>
      </c>
      <c r="C38" s="123" t="s">
        <v>161</v>
      </c>
      <c r="D38" s="64"/>
      <c r="E38" s="391"/>
      <c r="F38" s="230" t="s">
        <v>162</v>
      </c>
      <c r="G38" s="388"/>
      <c r="H38" s="127" t="s">
        <v>43</v>
      </c>
      <c r="I38" s="114" t="s">
        <v>30</v>
      </c>
      <c r="J38" s="128">
        <v>128</v>
      </c>
      <c r="K38" s="144"/>
      <c r="L38" s="210" t="s">
        <v>163</v>
      </c>
      <c r="M38" s="363"/>
      <c r="N38" s="25"/>
    </row>
    <row r="39" spans="2:17" ht="14.45" customHeight="1" x14ac:dyDescent="0.25">
      <c r="B39" s="122">
        <v>1</v>
      </c>
      <c r="C39" s="123" t="s">
        <v>164</v>
      </c>
      <c r="D39" s="64"/>
      <c r="E39" s="391"/>
      <c r="F39" s="393" t="s">
        <v>1485</v>
      </c>
      <c r="G39" s="393"/>
      <c r="H39" s="127" t="s">
        <v>43</v>
      </c>
      <c r="I39" s="114" t="s">
        <v>30</v>
      </c>
      <c r="J39" s="128">
        <v>128</v>
      </c>
      <c r="K39" s="144"/>
      <c r="L39" s="210" t="s">
        <v>166</v>
      </c>
      <c r="M39" s="363"/>
      <c r="N39" s="25"/>
    </row>
    <row r="40" spans="2:17" ht="14.45" customHeight="1" x14ac:dyDescent="0.25">
      <c r="B40" s="122">
        <v>1</v>
      </c>
      <c r="C40" s="123" t="s">
        <v>1488</v>
      </c>
      <c r="D40" s="177"/>
      <c r="E40" s="394"/>
      <c r="F40" s="393" t="s">
        <v>1484</v>
      </c>
      <c r="G40" s="393"/>
      <c r="H40" s="127" t="s">
        <v>43</v>
      </c>
      <c r="I40" s="114" t="s">
        <v>30</v>
      </c>
      <c r="J40" s="128">
        <v>128</v>
      </c>
      <c r="K40" s="116"/>
      <c r="L40" s="117" t="s">
        <v>1487</v>
      </c>
      <c r="N40" s="25"/>
    </row>
    <row r="41" spans="2:17" ht="14.1" customHeight="1" x14ac:dyDescent="0.25">
      <c r="B41" s="192">
        <v>1</v>
      </c>
      <c r="C41" s="381" t="s">
        <v>941</v>
      </c>
      <c r="D41" s="337" t="s">
        <v>744</v>
      </c>
      <c r="E41" s="338"/>
      <c r="F41" s="338"/>
      <c r="G41" s="339"/>
      <c r="H41" s="232" t="s">
        <v>16</v>
      </c>
      <c r="I41" s="128" t="s">
        <v>37</v>
      </c>
      <c r="J41" s="144"/>
      <c r="K41" s="115" t="str">
        <f>'Liste Enumération'!F214</f>
        <v>Retrait démat; Dépôt démat; Retrait papier; Dépôt papier; Publication; Modification; Question papier; Dépôt échantillon; Question démat; Réponse démat</v>
      </c>
      <c r="L41" s="210" t="s">
        <v>942</v>
      </c>
      <c r="N41" s="25"/>
      <c r="Q41" s="360"/>
    </row>
    <row r="42" spans="2:17" ht="14.1" customHeight="1" x14ac:dyDescent="0.25">
      <c r="B42" s="192">
        <v>1</v>
      </c>
      <c r="C42" s="381" t="s">
        <v>1376</v>
      </c>
      <c r="D42" s="337" t="s">
        <v>1377</v>
      </c>
      <c r="E42" s="338"/>
      <c r="F42" s="338"/>
      <c r="G42" s="339"/>
      <c r="H42" s="232" t="s">
        <v>16</v>
      </c>
      <c r="I42" s="128" t="s">
        <v>37</v>
      </c>
      <c r="J42" s="144"/>
      <c r="K42" s="115" t="str">
        <f>'Liste Enumération'!F324</f>
        <v xml:space="preserve">API synchrone - Evènement socle; API synchrone - Profil d’acheteur; Back office asynchrone – Batch; Back office synchrone – Ecran </v>
      </c>
      <c r="L42" s="210" t="s">
        <v>1378</v>
      </c>
      <c r="N42" s="25"/>
      <c r="Q42" s="360"/>
    </row>
    <row r="43" spans="2:17" ht="15" customHeight="1" x14ac:dyDescent="0.25">
      <c r="B43" s="192">
        <v>1</v>
      </c>
      <c r="C43" s="381" t="s">
        <v>943</v>
      </c>
      <c r="D43" s="337" t="s">
        <v>944</v>
      </c>
      <c r="E43" s="338"/>
      <c r="F43" s="338"/>
      <c r="G43" s="339"/>
      <c r="H43" s="379" t="s">
        <v>16</v>
      </c>
      <c r="I43" s="128" t="s">
        <v>58</v>
      </c>
      <c r="J43" s="202" t="s">
        <v>59</v>
      </c>
      <c r="K43" s="144"/>
      <c r="L43" s="61" t="s">
        <v>945</v>
      </c>
      <c r="N43" s="25"/>
      <c r="Q43" s="360"/>
    </row>
    <row r="44" spans="2:17" ht="14.45" customHeight="1" x14ac:dyDescent="0.25">
      <c r="B44" s="192">
        <v>1</v>
      </c>
      <c r="C44" s="381" t="s">
        <v>946</v>
      </c>
      <c r="D44" s="337" t="s">
        <v>947</v>
      </c>
      <c r="E44" s="338"/>
      <c r="F44" s="338"/>
      <c r="G44" s="339"/>
      <c r="H44" s="232" t="s">
        <v>43</v>
      </c>
      <c r="I44" s="114" t="s">
        <v>948</v>
      </c>
      <c r="J44" s="144"/>
      <c r="K44" s="144"/>
      <c r="L44" s="210" t="s">
        <v>949</v>
      </c>
      <c r="N44" s="25"/>
      <c r="Q44" s="360"/>
    </row>
    <row r="45" spans="2:17" ht="14.45" customHeight="1" x14ac:dyDescent="0.25">
      <c r="B45" s="192">
        <v>1</v>
      </c>
      <c r="C45" s="381" t="s">
        <v>950</v>
      </c>
      <c r="D45" s="337" t="s">
        <v>951</v>
      </c>
      <c r="E45" s="338"/>
      <c r="F45" s="338"/>
      <c r="G45" s="339"/>
      <c r="H45" s="232" t="s">
        <v>43</v>
      </c>
      <c r="I45" s="114" t="s">
        <v>20</v>
      </c>
      <c r="J45" s="382">
        <v>32</v>
      </c>
      <c r="K45" s="144"/>
      <c r="L45" s="210" t="s">
        <v>952</v>
      </c>
      <c r="N45" s="25"/>
    </row>
    <row r="46" spans="2:17" ht="14.1" customHeight="1" x14ac:dyDescent="0.25">
      <c r="B46" s="192" t="s">
        <v>127</v>
      </c>
      <c r="C46" s="239" t="s">
        <v>384</v>
      </c>
      <c r="D46" s="57" t="s">
        <v>385</v>
      </c>
      <c r="E46" s="58"/>
      <c r="F46" s="58"/>
      <c r="G46" s="194"/>
      <c r="H46" s="143" t="s">
        <v>43</v>
      </c>
      <c r="I46" s="144"/>
      <c r="J46" s="144"/>
      <c r="K46" s="116"/>
      <c r="L46" s="61" t="s">
        <v>386</v>
      </c>
      <c r="N46" s="25"/>
    </row>
    <row r="47" spans="2:17" ht="14.1" customHeight="1" x14ac:dyDescent="0.25">
      <c r="B47" s="197">
        <v>1</v>
      </c>
      <c r="C47" s="203" t="s">
        <v>346</v>
      </c>
      <c r="D47" s="64"/>
      <c r="E47" s="70" t="s">
        <v>347</v>
      </c>
      <c r="F47" s="67"/>
      <c r="G47" s="199"/>
      <c r="H47" s="232" t="s">
        <v>16</v>
      </c>
      <c r="I47" s="128" t="s">
        <v>20</v>
      </c>
      <c r="J47" s="240">
        <v>50</v>
      </c>
      <c r="K47" s="116"/>
      <c r="L47" s="210" t="s">
        <v>387</v>
      </c>
      <c r="N47" s="25"/>
    </row>
    <row r="48" spans="2:17" ht="14.1" customHeight="1" x14ac:dyDescent="0.25">
      <c r="B48" s="197">
        <v>1</v>
      </c>
      <c r="C48" s="203" t="s">
        <v>388</v>
      </c>
      <c r="D48" s="177"/>
      <c r="E48" s="70" t="s">
        <v>389</v>
      </c>
      <c r="F48" s="67"/>
      <c r="G48" s="199"/>
      <c r="H48" s="232" t="s">
        <v>16</v>
      </c>
      <c r="I48" s="240" t="s">
        <v>30</v>
      </c>
      <c r="J48" s="128">
        <v>128</v>
      </c>
      <c r="K48" s="116"/>
      <c r="L48" s="210" t="s">
        <v>390</v>
      </c>
      <c r="N48" s="25"/>
    </row>
    <row r="49" spans="2:17" ht="15" customHeight="1" x14ac:dyDescent="0.25">
      <c r="B49" s="192">
        <v>1</v>
      </c>
      <c r="C49" s="381" t="s">
        <v>953</v>
      </c>
      <c r="D49" s="337" t="s">
        <v>101</v>
      </c>
      <c r="E49" s="338"/>
      <c r="F49" s="338"/>
      <c r="G49" s="339"/>
      <c r="H49" s="232" t="s">
        <v>43</v>
      </c>
      <c r="I49" s="114" t="s">
        <v>30</v>
      </c>
      <c r="J49" s="382">
        <v>1024</v>
      </c>
      <c r="K49" s="144"/>
      <c r="L49" s="210" t="s">
        <v>954</v>
      </c>
      <c r="N49" s="25"/>
      <c r="Q49" s="360"/>
    </row>
    <row r="50" spans="2:17" ht="15" customHeight="1" thickBot="1" x14ac:dyDescent="0.3">
      <c r="B50" s="374">
        <v>1</v>
      </c>
      <c r="C50" s="395" t="s">
        <v>955</v>
      </c>
      <c r="D50" s="376" t="s">
        <v>956</v>
      </c>
      <c r="E50" s="377"/>
      <c r="F50" s="377"/>
      <c r="G50" s="378"/>
      <c r="H50" s="396" t="s">
        <v>43</v>
      </c>
      <c r="I50" s="357" t="s">
        <v>58</v>
      </c>
      <c r="J50" s="250" t="s">
        <v>59</v>
      </c>
      <c r="K50" s="251"/>
      <c r="L50" s="191" t="s">
        <v>957</v>
      </c>
      <c r="N50" s="25"/>
      <c r="Q50" s="360"/>
    </row>
    <row r="51" spans="2:17" x14ac:dyDescent="0.25">
      <c r="N51" s="25"/>
    </row>
    <row r="52" spans="2:17" ht="14.45" customHeight="1" x14ac:dyDescent="0.25">
      <c r="N52" s="25"/>
    </row>
    <row r="53" spans="2:17" ht="14.45" customHeight="1" x14ac:dyDescent="0.25">
      <c r="N53" s="25"/>
    </row>
    <row r="54" spans="2:17" ht="15" customHeight="1" x14ac:dyDescent="0.25">
      <c r="N54" s="25"/>
    </row>
    <row r="55" spans="2:17" ht="15" customHeight="1" x14ac:dyDescent="0.25">
      <c r="N55" s="25"/>
    </row>
    <row r="56" spans="2:17" ht="15" customHeight="1" x14ac:dyDescent="0.25">
      <c r="N56" s="25"/>
    </row>
    <row r="57" spans="2:17" ht="15" customHeight="1" x14ac:dyDescent="0.25">
      <c r="N57" s="25"/>
    </row>
    <row r="58" spans="2:17" ht="15" customHeight="1" x14ac:dyDescent="0.25">
      <c r="N58" s="25"/>
    </row>
    <row r="59" spans="2:17" ht="15" customHeight="1" x14ac:dyDescent="0.25">
      <c r="N59" s="25"/>
    </row>
    <row r="60" spans="2:17" ht="15" customHeight="1" x14ac:dyDescent="0.25">
      <c r="N60" s="25"/>
    </row>
    <row r="61" spans="2:17" ht="15" customHeight="1" x14ac:dyDescent="0.25">
      <c r="N61" s="25"/>
    </row>
    <row r="62" spans="2:17" ht="15" customHeight="1" x14ac:dyDescent="0.25">
      <c r="N62" s="25"/>
    </row>
    <row r="63" spans="2:17" x14ac:dyDescent="0.25">
      <c r="N63" s="25"/>
    </row>
    <row r="64" spans="2:17" x14ac:dyDescent="0.25">
      <c r="N64" s="25"/>
    </row>
    <row r="65" spans="14:14" x14ac:dyDescent="0.25">
      <c r="N65" s="25"/>
    </row>
    <row r="66" spans="14:14" x14ac:dyDescent="0.25">
      <c r="N66" s="25"/>
    </row>
    <row r="67" spans="14:14" x14ac:dyDescent="0.25">
      <c r="N67" s="25"/>
    </row>
    <row r="68" spans="14:14" x14ac:dyDescent="0.25">
      <c r="N68" s="25"/>
    </row>
    <row r="69" spans="14:14" x14ac:dyDescent="0.25">
      <c r="N69" s="25"/>
    </row>
    <row r="70" spans="14:14" x14ac:dyDescent="0.25">
      <c r="N70" s="25"/>
    </row>
    <row r="71" spans="14:14" x14ac:dyDescent="0.25">
      <c r="N71" s="25"/>
    </row>
    <row r="72" spans="14:14" x14ac:dyDescent="0.25">
      <c r="N72" s="25"/>
    </row>
    <row r="73" spans="14:14" x14ac:dyDescent="0.25">
      <c r="N73" s="25"/>
    </row>
    <row r="74" spans="14:14" x14ac:dyDescent="0.25">
      <c r="N74" s="25"/>
    </row>
    <row r="75" spans="14:14" x14ac:dyDescent="0.25">
      <c r="N75" s="25"/>
    </row>
    <row r="76" spans="14:14" x14ac:dyDescent="0.25">
      <c r="N76" s="25"/>
    </row>
    <row r="77" spans="14:14" x14ac:dyDescent="0.25">
      <c r="N77" s="25"/>
    </row>
    <row r="78" spans="14:14" x14ac:dyDescent="0.25">
      <c r="N78" s="25"/>
    </row>
    <row r="79" spans="14:14" x14ac:dyDescent="0.25">
      <c r="N79" s="25"/>
    </row>
    <row r="80" spans="14:14" x14ac:dyDescent="0.25">
      <c r="N80" s="25"/>
    </row>
    <row r="81" spans="14:14" x14ac:dyDescent="0.25">
      <c r="N81" s="25"/>
    </row>
    <row r="82" spans="14:14" x14ac:dyDescent="0.25">
      <c r="N82" s="25"/>
    </row>
    <row r="83" spans="14:14" x14ac:dyDescent="0.25">
      <c r="N83" s="25"/>
    </row>
    <row r="84" spans="14:14" x14ac:dyDescent="0.25">
      <c r="N84" s="25"/>
    </row>
    <row r="85" spans="14:14" x14ac:dyDescent="0.25">
      <c r="N85" s="25"/>
    </row>
    <row r="86" spans="14:14" x14ac:dyDescent="0.25">
      <c r="N86" s="25"/>
    </row>
    <row r="87" spans="14:14" x14ac:dyDescent="0.25">
      <c r="N87" s="25"/>
    </row>
    <row r="88" spans="14:14" x14ac:dyDescent="0.25">
      <c r="N88" s="25"/>
    </row>
    <row r="89" spans="14:14" x14ac:dyDescent="0.25">
      <c r="N89" s="25"/>
    </row>
    <row r="90" spans="14:14" x14ac:dyDescent="0.25">
      <c r="N90" s="25"/>
    </row>
    <row r="91" spans="14:14" x14ac:dyDescent="0.25">
      <c r="N91" s="25"/>
    </row>
    <row r="92" spans="14:14" x14ac:dyDescent="0.25">
      <c r="N92" s="25"/>
    </row>
    <row r="93" spans="14:14" x14ac:dyDescent="0.25">
      <c r="N93" s="25"/>
    </row>
    <row r="94" spans="14:14" x14ac:dyDescent="0.25">
      <c r="N94" s="25"/>
    </row>
    <row r="95" spans="14:14" x14ac:dyDescent="0.25">
      <c r="N95" s="25"/>
    </row>
    <row r="96" spans="14:14" x14ac:dyDescent="0.25">
      <c r="N96" s="25"/>
    </row>
    <row r="97" spans="14:14" x14ac:dyDescent="0.25">
      <c r="N97" s="25"/>
    </row>
    <row r="98" spans="14:14" x14ac:dyDescent="0.25">
      <c r="N98" s="25"/>
    </row>
    <row r="99" spans="14:14" x14ac:dyDescent="0.25">
      <c r="N99" s="25"/>
    </row>
    <row r="100" spans="14:14" x14ac:dyDescent="0.25">
      <c r="N100" s="25"/>
    </row>
    <row r="101" spans="14:14" x14ac:dyDescent="0.25">
      <c r="N101" s="25"/>
    </row>
    <row r="102" spans="14:14" x14ac:dyDescent="0.25">
      <c r="N102" s="25"/>
    </row>
    <row r="103" spans="14:14" x14ac:dyDescent="0.25">
      <c r="N103" s="25"/>
    </row>
    <row r="104" spans="14:14" x14ac:dyDescent="0.25">
      <c r="N104" s="25"/>
    </row>
    <row r="105" spans="14:14" x14ac:dyDescent="0.25">
      <c r="N105" s="25"/>
    </row>
    <row r="106" spans="14:14" x14ac:dyDescent="0.25">
      <c r="N106" s="25"/>
    </row>
    <row r="107" spans="14:14" x14ac:dyDescent="0.25">
      <c r="N107" s="25"/>
    </row>
    <row r="108" spans="14:14" x14ac:dyDescent="0.25">
      <c r="N108" s="25"/>
    </row>
    <row r="109" spans="14:14" x14ac:dyDescent="0.25">
      <c r="N109" s="25"/>
    </row>
    <row r="110" spans="14:14" x14ac:dyDescent="0.25">
      <c r="N110" s="25"/>
    </row>
    <row r="111" spans="14:14" x14ac:dyDescent="0.25">
      <c r="N111" s="25"/>
    </row>
    <row r="112" spans="14:14" x14ac:dyDescent="0.25">
      <c r="N112" s="25"/>
    </row>
    <row r="113" spans="14:14" x14ac:dyDescent="0.25">
      <c r="N113" s="25"/>
    </row>
    <row r="114" spans="14:14" x14ac:dyDescent="0.25">
      <c r="N114" s="25"/>
    </row>
    <row r="115" spans="14:14" x14ac:dyDescent="0.25">
      <c r="N115" s="25"/>
    </row>
    <row r="116" spans="14:14" x14ac:dyDescent="0.25">
      <c r="N116" s="25"/>
    </row>
    <row r="117" spans="14:14" x14ac:dyDescent="0.25">
      <c r="N117" s="25"/>
    </row>
    <row r="118" spans="14:14" x14ac:dyDescent="0.25">
      <c r="N118" s="25"/>
    </row>
    <row r="119" spans="14:14" x14ac:dyDescent="0.25">
      <c r="N119" s="25"/>
    </row>
    <row r="120" spans="14:14" x14ac:dyDescent="0.25">
      <c r="N120" s="25"/>
    </row>
    <row r="121" spans="14:14" x14ac:dyDescent="0.25">
      <c r="N121" s="25"/>
    </row>
    <row r="122" spans="14:14" x14ac:dyDescent="0.25">
      <c r="N122" s="25"/>
    </row>
    <row r="123" spans="14:14" x14ac:dyDescent="0.25">
      <c r="N123" s="25"/>
    </row>
    <row r="124" spans="14:14" x14ac:dyDescent="0.25">
      <c r="N124" s="25"/>
    </row>
    <row r="125" spans="14:14" x14ac:dyDescent="0.25">
      <c r="N125" s="25"/>
    </row>
    <row r="126" spans="14:14" x14ac:dyDescent="0.25">
      <c r="N126" s="25"/>
    </row>
    <row r="127" spans="14:14" x14ac:dyDescent="0.25">
      <c r="N127" s="25"/>
    </row>
    <row r="128" spans="14:14" x14ac:dyDescent="0.25">
      <c r="N128" s="25"/>
    </row>
    <row r="129" spans="14:14" x14ac:dyDescent="0.25">
      <c r="N129" s="25"/>
    </row>
    <row r="130" spans="14:14" x14ac:dyDescent="0.25">
      <c r="N130" s="25"/>
    </row>
    <row r="131" spans="14:14" x14ac:dyDescent="0.25">
      <c r="N131" s="25"/>
    </row>
    <row r="132" spans="14:14" x14ac:dyDescent="0.25">
      <c r="N132" s="25"/>
    </row>
    <row r="133" spans="14:14" x14ac:dyDescent="0.25">
      <c r="N133" s="25"/>
    </row>
    <row r="134" spans="14:14" x14ac:dyDescent="0.25">
      <c r="N134" s="25"/>
    </row>
    <row r="135" spans="14:14" x14ac:dyDescent="0.25">
      <c r="N135" s="25"/>
    </row>
    <row r="136" spans="14:14" x14ac:dyDescent="0.25">
      <c r="N136" s="25"/>
    </row>
    <row r="137" spans="14:14" x14ac:dyDescent="0.25">
      <c r="N137" s="25"/>
    </row>
    <row r="138" spans="14:14" x14ac:dyDescent="0.25">
      <c r="N138" s="25"/>
    </row>
    <row r="139" spans="14:14" x14ac:dyDescent="0.25">
      <c r="N139" s="25"/>
    </row>
    <row r="140" spans="14:14" x14ac:dyDescent="0.25">
      <c r="N140" s="25"/>
    </row>
    <row r="141" spans="14:14" x14ac:dyDescent="0.25">
      <c r="N141" s="25"/>
    </row>
    <row r="142" spans="14:14" x14ac:dyDescent="0.25">
      <c r="N142" s="25"/>
    </row>
    <row r="143" spans="14:14" x14ac:dyDescent="0.25">
      <c r="N143" s="25"/>
    </row>
    <row r="144" spans="14:14" x14ac:dyDescent="0.25">
      <c r="N144" s="25"/>
    </row>
    <row r="145" spans="14:14" x14ac:dyDescent="0.25">
      <c r="N145" s="25"/>
    </row>
    <row r="146" spans="14:14" x14ac:dyDescent="0.25">
      <c r="N146" s="25"/>
    </row>
    <row r="147" spans="14:14" x14ac:dyDescent="0.25">
      <c r="N147" s="25"/>
    </row>
    <row r="148" spans="14:14" x14ac:dyDescent="0.25">
      <c r="N148" s="25"/>
    </row>
    <row r="149" spans="14:14" x14ac:dyDescent="0.25">
      <c r="N149" s="25"/>
    </row>
    <row r="150" spans="14:14" x14ac:dyDescent="0.25">
      <c r="N150" s="25"/>
    </row>
    <row r="151" spans="14:14" x14ac:dyDescent="0.25">
      <c r="N151" s="25"/>
    </row>
    <row r="152" spans="14:14" x14ac:dyDescent="0.25">
      <c r="N152" s="25"/>
    </row>
    <row r="153" spans="14:14" x14ac:dyDescent="0.25">
      <c r="N153" s="25"/>
    </row>
    <row r="154" spans="14:14" x14ac:dyDescent="0.25">
      <c r="N154" s="25"/>
    </row>
    <row r="155" spans="14:14" x14ac:dyDescent="0.25">
      <c r="N155" s="25"/>
    </row>
    <row r="156" spans="14:14" x14ac:dyDescent="0.25">
      <c r="N156" s="25"/>
    </row>
    <row r="157" spans="14:14" x14ac:dyDescent="0.25">
      <c r="N157" s="25"/>
    </row>
    <row r="158" spans="14:14" x14ac:dyDescent="0.25">
      <c r="N158" s="25"/>
    </row>
    <row r="159" spans="14:14" x14ac:dyDescent="0.25">
      <c r="N159" s="25"/>
    </row>
    <row r="160" spans="14:14" x14ac:dyDescent="0.25">
      <c r="N160" s="25"/>
    </row>
    <row r="161" spans="14:14" x14ac:dyDescent="0.25">
      <c r="N161" s="25"/>
    </row>
    <row r="162" spans="14:14" x14ac:dyDescent="0.25">
      <c r="N162" s="25"/>
    </row>
    <row r="163" spans="14:14" x14ac:dyDescent="0.25">
      <c r="N163" s="25"/>
    </row>
    <row r="164" spans="14:14" x14ac:dyDescent="0.25">
      <c r="N164" s="25"/>
    </row>
    <row r="165" spans="14:14" x14ac:dyDescent="0.25">
      <c r="N165" s="25"/>
    </row>
    <row r="166" spans="14:14" x14ac:dyDescent="0.25">
      <c r="N166" s="25"/>
    </row>
    <row r="167" spans="14:14" x14ac:dyDescent="0.25">
      <c r="N167" s="25"/>
    </row>
    <row r="168" spans="14:14" x14ac:dyDescent="0.25">
      <c r="N168" s="25"/>
    </row>
    <row r="169" spans="14:14" x14ac:dyDescent="0.25">
      <c r="N169" s="25"/>
    </row>
    <row r="170" spans="14:14" x14ac:dyDescent="0.25">
      <c r="N170" s="25"/>
    </row>
    <row r="171" spans="14:14" x14ac:dyDescent="0.25">
      <c r="N171" s="25"/>
    </row>
    <row r="172" spans="14:14" x14ac:dyDescent="0.25">
      <c r="N172" s="25"/>
    </row>
    <row r="173" spans="14:14" x14ac:dyDescent="0.25">
      <c r="N173" s="25"/>
    </row>
    <row r="174" spans="14:14" x14ac:dyDescent="0.25">
      <c r="N174" s="25"/>
    </row>
    <row r="175" spans="14:14" x14ac:dyDescent="0.25">
      <c r="N175" s="25"/>
    </row>
    <row r="176" spans="14:14" x14ac:dyDescent="0.25">
      <c r="N176" s="25"/>
    </row>
    <row r="177" spans="14:14" x14ac:dyDescent="0.25">
      <c r="N177" s="25"/>
    </row>
    <row r="178" spans="14:14" x14ac:dyDescent="0.25">
      <c r="N178" s="25"/>
    </row>
    <row r="179" spans="14:14" x14ac:dyDescent="0.25">
      <c r="N179" s="25"/>
    </row>
    <row r="180" spans="14:14" x14ac:dyDescent="0.25">
      <c r="N180" s="25"/>
    </row>
    <row r="181" spans="14:14" x14ac:dyDescent="0.25">
      <c r="N181" s="25"/>
    </row>
    <row r="182" spans="14:14" x14ac:dyDescent="0.25">
      <c r="N182" s="25"/>
    </row>
    <row r="183" spans="14:14" x14ac:dyDescent="0.25">
      <c r="N183" s="25"/>
    </row>
    <row r="184" spans="14:14" x14ac:dyDescent="0.25">
      <c r="N184" s="25"/>
    </row>
    <row r="185" spans="14:14" x14ac:dyDescent="0.25">
      <c r="N185" s="25"/>
    </row>
    <row r="186" spans="14:14" x14ac:dyDescent="0.25">
      <c r="N186" s="25"/>
    </row>
    <row r="187" spans="14:14" x14ac:dyDescent="0.25">
      <c r="N187" s="25"/>
    </row>
    <row r="188" spans="14:14" x14ac:dyDescent="0.25">
      <c r="N188" s="25"/>
    </row>
    <row r="189" spans="14:14" x14ac:dyDescent="0.25">
      <c r="N189" s="25"/>
    </row>
    <row r="190" spans="14:14" x14ac:dyDescent="0.25">
      <c r="N190" s="25"/>
    </row>
    <row r="191" spans="14:14" x14ac:dyDescent="0.25">
      <c r="N191" s="25"/>
    </row>
    <row r="192" spans="14:14" x14ac:dyDescent="0.25">
      <c r="N192" s="25"/>
    </row>
    <row r="193" spans="14:14" x14ac:dyDescent="0.25">
      <c r="N193" s="25"/>
    </row>
    <row r="194" spans="14:14" x14ac:dyDescent="0.25">
      <c r="N194" s="25"/>
    </row>
    <row r="195" spans="14:14" x14ac:dyDescent="0.25">
      <c r="N195" s="25"/>
    </row>
    <row r="196" spans="14:14" x14ac:dyDescent="0.25">
      <c r="N196" s="25"/>
    </row>
    <row r="197" spans="14:14" x14ac:dyDescent="0.25">
      <c r="N197" s="25"/>
    </row>
    <row r="198" spans="14:14" x14ac:dyDescent="0.25">
      <c r="N198" s="25"/>
    </row>
    <row r="199" spans="14:14" x14ac:dyDescent="0.25">
      <c r="N199" s="25"/>
    </row>
    <row r="200" spans="14:14" x14ac:dyDescent="0.25">
      <c r="N200" s="25"/>
    </row>
    <row r="201" spans="14:14" x14ac:dyDescent="0.25">
      <c r="N201" s="25"/>
    </row>
    <row r="202" spans="14:14" x14ac:dyDescent="0.25">
      <c r="N202" s="25"/>
    </row>
    <row r="203" spans="14:14" x14ac:dyDescent="0.25">
      <c r="N203" s="25"/>
    </row>
    <row r="204" spans="14:14" x14ac:dyDescent="0.25">
      <c r="N204" s="25"/>
    </row>
    <row r="205" spans="14:14" x14ac:dyDescent="0.25">
      <c r="N205" s="25"/>
    </row>
    <row r="206" spans="14:14" x14ac:dyDescent="0.25">
      <c r="N206" s="25"/>
    </row>
    <row r="207" spans="14:14" x14ac:dyDescent="0.25">
      <c r="N207" s="25"/>
    </row>
    <row r="208" spans="14:14" x14ac:dyDescent="0.25">
      <c r="N208" s="25"/>
    </row>
    <row r="209" spans="14:14" x14ac:dyDescent="0.25">
      <c r="N209" s="25"/>
    </row>
    <row r="210" spans="14:14" x14ac:dyDescent="0.25">
      <c r="N210" s="25"/>
    </row>
    <row r="211" spans="14:14" x14ac:dyDescent="0.25">
      <c r="N211" s="25"/>
    </row>
    <row r="212" spans="14:14" x14ac:dyDescent="0.25">
      <c r="N212" s="25"/>
    </row>
    <row r="213" spans="14:14" x14ac:dyDescent="0.25">
      <c r="N213" s="25"/>
    </row>
    <row r="214" spans="14:14" x14ac:dyDescent="0.25">
      <c r="N214" s="25"/>
    </row>
    <row r="215" spans="14:14" x14ac:dyDescent="0.25">
      <c r="N215" s="25"/>
    </row>
    <row r="216" spans="14:14" x14ac:dyDescent="0.25">
      <c r="N216" s="25"/>
    </row>
    <row r="217" spans="14:14" x14ac:dyDescent="0.25">
      <c r="N217" s="25"/>
    </row>
    <row r="218" spans="14:14" x14ac:dyDescent="0.25">
      <c r="N218" s="25"/>
    </row>
    <row r="219" spans="14:14" x14ac:dyDescent="0.25">
      <c r="N219" s="25"/>
    </row>
    <row r="220" spans="14:14" x14ac:dyDescent="0.25">
      <c r="N220" s="25"/>
    </row>
    <row r="221" spans="14:14" x14ac:dyDescent="0.25">
      <c r="N221" s="25"/>
    </row>
    <row r="222" spans="14:14" x14ac:dyDescent="0.25">
      <c r="N222" s="25"/>
    </row>
    <row r="223" spans="14:14" x14ac:dyDescent="0.25">
      <c r="N223" s="25"/>
    </row>
    <row r="224" spans="14:14" x14ac:dyDescent="0.25">
      <c r="N224" s="25"/>
    </row>
    <row r="225" spans="14:14" x14ac:dyDescent="0.25">
      <c r="N225" s="25"/>
    </row>
    <row r="226" spans="14:14" x14ac:dyDescent="0.25">
      <c r="N226" s="25"/>
    </row>
    <row r="227" spans="14:14" x14ac:dyDescent="0.25">
      <c r="N227" s="25"/>
    </row>
    <row r="228" spans="14:14" x14ac:dyDescent="0.25">
      <c r="N228" s="25"/>
    </row>
    <row r="229" spans="14:14" x14ac:dyDescent="0.25">
      <c r="N229" s="25"/>
    </row>
    <row r="230" spans="14:14" x14ac:dyDescent="0.25">
      <c r="N230" s="25"/>
    </row>
    <row r="231" spans="14:14" x14ac:dyDescent="0.25">
      <c r="N231" s="25"/>
    </row>
    <row r="232" spans="14:14" x14ac:dyDescent="0.25">
      <c r="N232" s="25"/>
    </row>
    <row r="233" spans="14:14" x14ac:dyDescent="0.25">
      <c r="N233" s="25"/>
    </row>
    <row r="234" spans="14:14" x14ac:dyDescent="0.25">
      <c r="N234" s="25"/>
    </row>
    <row r="235" spans="14:14" x14ac:dyDescent="0.25">
      <c r="N235" s="25"/>
    </row>
    <row r="236" spans="14:14" x14ac:dyDescent="0.25">
      <c r="N236" s="25"/>
    </row>
    <row r="237" spans="14:14" x14ac:dyDescent="0.25">
      <c r="N237" s="25"/>
    </row>
    <row r="238" spans="14:14" x14ac:dyDescent="0.25">
      <c r="N238" s="25"/>
    </row>
    <row r="239" spans="14:14" x14ac:dyDescent="0.25">
      <c r="N239" s="25"/>
    </row>
    <row r="240" spans="14:14" x14ac:dyDescent="0.25">
      <c r="N240" s="25"/>
    </row>
    <row r="241" spans="14:14" x14ac:dyDescent="0.25">
      <c r="N241" s="25"/>
    </row>
    <row r="242" spans="14:14" x14ac:dyDescent="0.25">
      <c r="N242" s="25"/>
    </row>
    <row r="243" spans="14:14" x14ac:dyDescent="0.25">
      <c r="N243" s="25"/>
    </row>
    <row r="244" spans="14:14" x14ac:dyDescent="0.25">
      <c r="N244" s="25"/>
    </row>
    <row r="245" spans="14:14" x14ac:dyDescent="0.25">
      <c r="N245" s="25"/>
    </row>
    <row r="246" spans="14:14" x14ac:dyDescent="0.25">
      <c r="N246" s="25"/>
    </row>
    <row r="247" spans="14:14" x14ac:dyDescent="0.25">
      <c r="N247" s="25"/>
    </row>
    <row r="248" spans="14:14" x14ac:dyDescent="0.25">
      <c r="N248" s="25"/>
    </row>
    <row r="249" spans="14:14" x14ac:dyDescent="0.25">
      <c r="N249" s="25"/>
    </row>
    <row r="250" spans="14:14" x14ac:dyDescent="0.25">
      <c r="N250" s="25"/>
    </row>
    <row r="251" spans="14:14" x14ac:dyDescent="0.25">
      <c r="N251" s="25"/>
    </row>
    <row r="252" spans="14:14" x14ac:dyDescent="0.25">
      <c r="N252" s="25"/>
    </row>
    <row r="253" spans="14:14" x14ac:dyDescent="0.25">
      <c r="N253" s="25"/>
    </row>
    <row r="254" spans="14:14" x14ac:dyDescent="0.25">
      <c r="N254" s="25"/>
    </row>
    <row r="255" spans="14:14" x14ac:dyDescent="0.25">
      <c r="N255" s="25"/>
    </row>
    <row r="256" spans="14:14" x14ac:dyDescent="0.25">
      <c r="N256" s="25"/>
    </row>
    <row r="257" spans="14:14" x14ac:dyDescent="0.25">
      <c r="N257" s="25"/>
    </row>
    <row r="258" spans="14:14" x14ac:dyDescent="0.25">
      <c r="N258" s="25"/>
    </row>
    <row r="259" spans="14:14" x14ac:dyDescent="0.25">
      <c r="N259" s="25"/>
    </row>
    <row r="260" spans="14:14" x14ac:dyDescent="0.25">
      <c r="N260" s="25"/>
    </row>
    <row r="261" spans="14:14" x14ac:dyDescent="0.25">
      <c r="N261" s="25"/>
    </row>
    <row r="262" spans="14:14" x14ac:dyDescent="0.25">
      <c r="N262" s="25"/>
    </row>
    <row r="263" spans="14:14" x14ac:dyDescent="0.25">
      <c r="N263" s="25"/>
    </row>
    <row r="264" spans="14:14" x14ac:dyDescent="0.25">
      <c r="N264" s="25"/>
    </row>
    <row r="265" spans="14:14" x14ac:dyDescent="0.25">
      <c r="N265" s="25"/>
    </row>
    <row r="266" spans="14:14" x14ac:dyDescent="0.25">
      <c r="N266" s="25"/>
    </row>
    <row r="267" spans="14:14" x14ac:dyDescent="0.25">
      <c r="N267" s="25"/>
    </row>
    <row r="268" spans="14:14" x14ac:dyDescent="0.25">
      <c r="N268" s="25"/>
    </row>
    <row r="269" spans="14:14" x14ac:dyDescent="0.25">
      <c r="N269" s="25"/>
    </row>
    <row r="270" spans="14:14" x14ac:dyDescent="0.25">
      <c r="N270" s="25"/>
    </row>
    <row r="271" spans="14:14" x14ac:dyDescent="0.25">
      <c r="N271" s="25"/>
    </row>
    <row r="272" spans="14:14" x14ac:dyDescent="0.25">
      <c r="N272" s="25"/>
    </row>
    <row r="273" spans="14:14" x14ac:dyDescent="0.25">
      <c r="N273" s="25"/>
    </row>
    <row r="274" spans="14:14" x14ac:dyDescent="0.25">
      <c r="N274" s="25"/>
    </row>
    <row r="275" spans="14:14" x14ac:dyDescent="0.25">
      <c r="N275" s="25"/>
    </row>
    <row r="276" spans="14:14" x14ac:dyDescent="0.25">
      <c r="N276" s="25"/>
    </row>
    <row r="277" spans="14:14" x14ac:dyDescent="0.25">
      <c r="N277" s="25"/>
    </row>
    <row r="278" spans="14:14" x14ac:dyDescent="0.25">
      <c r="N278" s="25"/>
    </row>
    <row r="279" spans="14:14" x14ac:dyDescent="0.25">
      <c r="N279" s="25"/>
    </row>
    <row r="280" spans="14:14" x14ac:dyDescent="0.25">
      <c r="N280" s="25"/>
    </row>
    <row r="281" spans="14:14" x14ac:dyDescent="0.25">
      <c r="N281" s="25"/>
    </row>
    <row r="282" spans="14:14" x14ac:dyDescent="0.25">
      <c r="N282" s="25"/>
    </row>
    <row r="283" spans="14:14" x14ac:dyDescent="0.25">
      <c r="N283" s="25"/>
    </row>
    <row r="284" spans="14:14" x14ac:dyDescent="0.25">
      <c r="N284" s="25"/>
    </row>
    <row r="285" spans="14:14" x14ac:dyDescent="0.25">
      <c r="N285" s="25"/>
    </row>
    <row r="286" spans="14:14" x14ac:dyDescent="0.25">
      <c r="N286" s="25"/>
    </row>
    <row r="287" spans="14:14" x14ac:dyDescent="0.25">
      <c r="N287" s="25"/>
    </row>
    <row r="288" spans="14:14" x14ac:dyDescent="0.25">
      <c r="N288" s="25"/>
    </row>
    <row r="289" spans="14:14" x14ac:dyDescent="0.25">
      <c r="N289" s="25"/>
    </row>
    <row r="290" spans="14:14" x14ac:dyDescent="0.25">
      <c r="N290" s="25"/>
    </row>
    <row r="291" spans="14:14" x14ac:dyDescent="0.25">
      <c r="N291" s="25"/>
    </row>
    <row r="292" spans="14:14" x14ac:dyDescent="0.25">
      <c r="N292" s="25"/>
    </row>
    <row r="293" spans="14:14" x14ac:dyDescent="0.25">
      <c r="N293" s="25"/>
    </row>
    <row r="294" spans="14:14" x14ac:dyDescent="0.25">
      <c r="N294" s="25"/>
    </row>
    <row r="295" spans="14:14" x14ac:dyDescent="0.25">
      <c r="N295" s="25"/>
    </row>
    <row r="296" spans="14:14" x14ac:dyDescent="0.25">
      <c r="N296" s="25"/>
    </row>
    <row r="297" spans="14:14" x14ac:dyDescent="0.25">
      <c r="N297" s="25"/>
    </row>
    <row r="298" spans="14:14" x14ac:dyDescent="0.25">
      <c r="N298" s="25"/>
    </row>
    <row r="299" spans="14:14" x14ac:dyDescent="0.25">
      <c r="N299" s="25"/>
    </row>
    <row r="300" spans="14:14" x14ac:dyDescent="0.25">
      <c r="N300" s="25"/>
    </row>
    <row r="301" spans="14:14" x14ac:dyDescent="0.25">
      <c r="N301" s="25"/>
    </row>
    <row r="302" spans="14:14" x14ac:dyDescent="0.25">
      <c r="N302" s="25"/>
    </row>
    <row r="303" spans="14:14" x14ac:dyDescent="0.25">
      <c r="N303" s="25"/>
    </row>
    <row r="304" spans="14:14" x14ac:dyDescent="0.25">
      <c r="N304" s="25"/>
    </row>
    <row r="305" spans="14:14" x14ac:dyDescent="0.25">
      <c r="N305" s="25"/>
    </row>
    <row r="306" spans="14:14" x14ac:dyDescent="0.25">
      <c r="N306" s="25"/>
    </row>
    <row r="307" spans="14:14" x14ac:dyDescent="0.25">
      <c r="N307" s="25"/>
    </row>
    <row r="308" spans="14:14" x14ac:dyDescent="0.25">
      <c r="N308" s="25"/>
    </row>
    <row r="309" spans="14:14" x14ac:dyDescent="0.25">
      <c r="N309" s="25"/>
    </row>
    <row r="310" spans="14:14" x14ac:dyDescent="0.25">
      <c r="N310" s="25"/>
    </row>
    <row r="311" spans="14:14" x14ac:dyDescent="0.25">
      <c r="N311" s="25"/>
    </row>
    <row r="312" spans="14:14" x14ac:dyDescent="0.25">
      <c r="N312" s="25"/>
    </row>
    <row r="313" spans="14:14" x14ac:dyDescent="0.25">
      <c r="N313" s="25"/>
    </row>
    <row r="314" spans="14:14" x14ac:dyDescent="0.25">
      <c r="N314" s="25"/>
    </row>
    <row r="315" spans="14:14" x14ac:dyDescent="0.25">
      <c r="N315" s="25"/>
    </row>
    <row r="316" spans="14:14" x14ac:dyDescent="0.25">
      <c r="N316" s="25"/>
    </row>
    <row r="317" spans="14:14" x14ac:dyDescent="0.25">
      <c r="N317" s="25"/>
    </row>
    <row r="318" spans="14:14" x14ac:dyDescent="0.25">
      <c r="N318" s="25"/>
    </row>
    <row r="319" spans="14:14" x14ac:dyDescent="0.25">
      <c r="N319" s="25"/>
    </row>
    <row r="320" spans="14:14" x14ac:dyDescent="0.25">
      <c r="N320" s="25"/>
    </row>
    <row r="321" spans="14:14" x14ac:dyDescent="0.25">
      <c r="N321" s="25"/>
    </row>
    <row r="322" spans="14:14" x14ac:dyDescent="0.25">
      <c r="N322" s="25"/>
    </row>
    <row r="323" spans="14:14" x14ac:dyDescent="0.25">
      <c r="N323" s="25"/>
    </row>
    <row r="324" spans="14:14" x14ac:dyDescent="0.25">
      <c r="N324" s="25"/>
    </row>
    <row r="325" spans="14:14" x14ac:dyDescent="0.25">
      <c r="N325" s="25"/>
    </row>
    <row r="326" spans="14:14" x14ac:dyDescent="0.25">
      <c r="N326" s="25"/>
    </row>
    <row r="327" spans="14:14" x14ac:dyDescent="0.25">
      <c r="N327" s="25"/>
    </row>
    <row r="328" spans="14:14" x14ac:dyDescent="0.25">
      <c r="N328" s="25"/>
    </row>
    <row r="329" spans="14:14" x14ac:dyDescent="0.25">
      <c r="N329" s="25"/>
    </row>
    <row r="330" spans="14:14" x14ac:dyDescent="0.25">
      <c r="N330" s="25"/>
    </row>
    <row r="331" spans="14:14" x14ac:dyDescent="0.25">
      <c r="N331" s="25"/>
    </row>
    <row r="332" spans="14:14" x14ac:dyDescent="0.25">
      <c r="N332" s="25"/>
    </row>
    <row r="333" spans="14:14" x14ac:dyDescent="0.25">
      <c r="N333" s="25"/>
    </row>
    <row r="334" spans="14:14" x14ac:dyDescent="0.25">
      <c r="N334" s="25"/>
    </row>
    <row r="335" spans="14:14" x14ac:dyDescent="0.25">
      <c r="N335" s="25"/>
    </row>
    <row r="336" spans="14:14" x14ac:dyDescent="0.25">
      <c r="N336" s="25"/>
    </row>
    <row r="337" spans="14:14" x14ac:dyDescent="0.25">
      <c r="N337" s="25"/>
    </row>
    <row r="338" spans="14:14" x14ac:dyDescent="0.25">
      <c r="N338" s="25"/>
    </row>
    <row r="339" spans="14:14" x14ac:dyDescent="0.25">
      <c r="N339" s="25"/>
    </row>
    <row r="340" spans="14:14" x14ac:dyDescent="0.25">
      <c r="N340" s="25"/>
    </row>
    <row r="341" spans="14:14" x14ac:dyDescent="0.25">
      <c r="N341" s="25"/>
    </row>
    <row r="342" spans="14:14" x14ac:dyDescent="0.25">
      <c r="N342" s="25"/>
    </row>
    <row r="343" spans="14:14" x14ac:dyDescent="0.25">
      <c r="N343" s="25"/>
    </row>
    <row r="344" spans="14:14" x14ac:dyDescent="0.25">
      <c r="N344" s="25"/>
    </row>
    <row r="345" spans="14:14" x14ac:dyDescent="0.25">
      <c r="N345" s="25"/>
    </row>
    <row r="346" spans="14:14" x14ac:dyDescent="0.25">
      <c r="N346" s="25"/>
    </row>
    <row r="347" spans="14:14" x14ac:dyDescent="0.25">
      <c r="N347" s="25"/>
    </row>
    <row r="348" spans="14:14" x14ac:dyDescent="0.25">
      <c r="N348" s="25"/>
    </row>
    <row r="349" spans="14:14" x14ac:dyDescent="0.25">
      <c r="N349" s="25"/>
    </row>
    <row r="350" spans="14:14" x14ac:dyDescent="0.25">
      <c r="N350" s="25"/>
    </row>
    <row r="351" spans="14:14" x14ac:dyDescent="0.25">
      <c r="N351" s="25"/>
    </row>
    <row r="352" spans="14:14" x14ac:dyDescent="0.25">
      <c r="N352" s="25"/>
    </row>
    <row r="353" spans="14:14" x14ac:dyDescent="0.25">
      <c r="N353" s="25"/>
    </row>
    <row r="354" spans="14:14" x14ac:dyDescent="0.25">
      <c r="N354" s="25"/>
    </row>
    <row r="355" spans="14:14" x14ac:dyDescent="0.25">
      <c r="N355" s="25"/>
    </row>
    <row r="356" spans="14:14" x14ac:dyDescent="0.25">
      <c r="N356" s="25"/>
    </row>
    <row r="357" spans="14:14" x14ac:dyDescent="0.25">
      <c r="N357" s="25"/>
    </row>
    <row r="358" spans="14:14" x14ac:dyDescent="0.25">
      <c r="N358" s="25"/>
    </row>
    <row r="359" spans="14:14" x14ac:dyDescent="0.25">
      <c r="N359" s="25"/>
    </row>
    <row r="360" spans="14:14" x14ac:dyDescent="0.25">
      <c r="N360" s="25"/>
    </row>
    <row r="361" spans="14:14" x14ac:dyDescent="0.25">
      <c r="N361" s="25"/>
    </row>
    <row r="362" spans="14:14" x14ac:dyDescent="0.25">
      <c r="N362" s="25"/>
    </row>
    <row r="363" spans="14:14" x14ac:dyDescent="0.25">
      <c r="N363" s="25"/>
    </row>
    <row r="364" spans="14:14" x14ac:dyDescent="0.25">
      <c r="N364" s="25"/>
    </row>
    <row r="365" spans="14:14" x14ac:dyDescent="0.25">
      <c r="N365" s="25"/>
    </row>
    <row r="366" spans="14:14" x14ac:dyDescent="0.25">
      <c r="N366" s="25"/>
    </row>
    <row r="367" spans="14:14" x14ac:dyDescent="0.25">
      <c r="N367" s="25"/>
    </row>
    <row r="368" spans="14:14" x14ac:dyDescent="0.25">
      <c r="N368" s="25"/>
    </row>
    <row r="369" spans="14:14" x14ac:dyDescent="0.25">
      <c r="N369" s="25"/>
    </row>
    <row r="370" spans="14:14" x14ac:dyDescent="0.25">
      <c r="N370" s="25"/>
    </row>
    <row r="371" spans="14:14" x14ac:dyDescent="0.25">
      <c r="N371" s="25"/>
    </row>
    <row r="372" spans="14:14" x14ac:dyDescent="0.25">
      <c r="N372" s="25"/>
    </row>
    <row r="373" spans="14:14" x14ac:dyDescent="0.25">
      <c r="N373" s="25"/>
    </row>
    <row r="374" spans="14:14" x14ac:dyDescent="0.25">
      <c r="N374" s="25"/>
    </row>
    <row r="375" spans="14:14" x14ac:dyDescent="0.25">
      <c r="N375" s="25"/>
    </row>
    <row r="376" spans="14:14" x14ac:dyDescent="0.25">
      <c r="N376" s="25"/>
    </row>
    <row r="377" spans="14:14" x14ac:dyDescent="0.25">
      <c r="N377" s="25"/>
    </row>
    <row r="378" spans="14:14" x14ac:dyDescent="0.25">
      <c r="N378" s="25"/>
    </row>
    <row r="379" spans="14:14" x14ac:dyDescent="0.25">
      <c r="N379" s="25"/>
    </row>
    <row r="380" spans="14:14" x14ac:dyDescent="0.25">
      <c r="N380" s="25"/>
    </row>
    <row r="381" spans="14:14" x14ac:dyDescent="0.25">
      <c r="N381" s="25"/>
    </row>
    <row r="382" spans="14:14" x14ac:dyDescent="0.25">
      <c r="N382" s="25"/>
    </row>
    <row r="383" spans="14:14" x14ac:dyDescent="0.25">
      <c r="N383" s="25"/>
    </row>
    <row r="384" spans="14:14" x14ac:dyDescent="0.25">
      <c r="N384" s="25"/>
    </row>
    <row r="385" spans="14:14" x14ac:dyDescent="0.25">
      <c r="N385" s="25"/>
    </row>
    <row r="386" spans="14:14" x14ac:dyDescent="0.25">
      <c r="N386" s="25"/>
    </row>
    <row r="387" spans="14:14" x14ac:dyDescent="0.25">
      <c r="N387" s="25"/>
    </row>
    <row r="388" spans="14:14" x14ac:dyDescent="0.25">
      <c r="N388" s="25"/>
    </row>
    <row r="389" spans="14:14" x14ac:dyDescent="0.25">
      <c r="N389" s="25"/>
    </row>
    <row r="390" spans="14:14" x14ac:dyDescent="0.25">
      <c r="N390" s="25"/>
    </row>
    <row r="391" spans="14:14" x14ac:dyDescent="0.25">
      <c r="N391" s="25"/>
    </row>
    <row r="392" spans="14:14" x14ac:dyDescent="0.25">
      <c r="N392" s="25"/>
    </row>
    <row r="393" spans="14:14" x14ac:dyDescent="0.25">
      <c r="N393" s="25"/>
    </row>
    <row r="394" spans="14:14" x14ac:dyDescent="0.25">
      <c r="N394" s="25"/>
    </row>
    <row r="395" spans="14:14" x14ac:dyDescent="0.25">
      <c r="N395" s="25"/>
    </row>
    <row r="396" spans="14:14" x14ac:dyDescent="0.25">
      <c r="N396" s="25"/>
    </row>
    <row r="397" spans="14:14" x14ac:dyDescent="0.25">
      <c r="N397" s="25"/>
    </row>
    <row r="398" spans="14:14" x14ac:dyDescent="0.25">
      <c r="N398" s="25"/>
    </row>
    <row r="399" spans="14:14" x14ac:dyDescent="0.25">
      <c r="N399" s="25"/>
    </row>
    <row r="400" spans="14:14" x14ac:dyDescent="0.25">
      <c r="N400" s="25"/>
    </row>
    <row r="401" spans="14:14" x14ac:dyDescent="0.25">
      <c r="N401" s="25"/>
    </row>
    <row r="402" spans="14:14" x14ac:dyDescent="0.25">
      <c r="N402" s="25"/>
    </row>
    <row r="403" spans="14:14" x14ac:dyDescent="0.25">
      <c r="N403" s="25"/>
    </row>
    <row r="404" spans="14:14" x14ac:dyDescent="0.25">
      <c r="N404" s="25"/>
    </row>
    <row r="405" spans="14:14" x14ac:dyDescent="0.25">
      <c r="N405" s="25"/>
    </row>
    <row r="406" spans="14:14" x14ac:dyDescent="0.25">
      <c r="N406" s="25"/>
    </row>
    <row r="407" spans="14:14" x14ac:dyDescent="0.25">
      <c r="N407" s="25"/>
    </row>
    <row r="408" spans="14:14" x14ac:dyDescent="0.25">
      <c r="N408" s="25"/>
    </row>
    <row r="409" spans="14:14" x14ac:dyDescent="0.25">
      <c r="N409" s="25"/>
    </row>
    <row r="410" spans="14:14" x14ac:dyDescent="0.25">
      <c r="N410" s="25"/>
    </row>
    <row r="411" spans="14:14" x14ac:dyDescent="0.25">
      <c r="N411" s="25"/>
    </row>
    <row r="412" spans="14:14" x14ac:dyDescent="0.25">
      <c r="N412" s="25"/>
    </row>
    <row r="413" spans="14:14" x14ac:dyDescent="0.25">
      <c r="N413" s="25"/>
    </row>
    <row r="414" spans="14:14" x14ac:dyDescent="0.25">
      <c r="N414" s="25"/>
    </row>
    <row r="415" spans="14:14" x14ac:dyDescent="0.25">
      <c r="N415" s="25"/>
    </row>
    <row r="416" spans="14:14" x14ac:dyDescent="0.25">
      <c r="N416" s="25"/>
    </row>
    <row r="417" spans="14:14" x14ac:dyDescent="0.25">
      <c r="N417" s="25"/>
    </row>
    <row r="418" spans="14:14" x14ac:dyDescent="0.25">
      <c r="N418" s="25"/>
    </row>
    <row r="419" spans="14:14" x14ac:dyDescent="0.25">
      <c r="N419" s="25"/>
    </row>
    <row r="420" spans="14:14" x14ac:dyDescent="0.25">
      <c r="N420" s="25"/>
    </row>
    <row r="421" spans="14:14" x14ac:dyDescent="0.25">
      <c r="N421" s="25"/>
    </row>
    <row r="422" spans="14:14" x14ac:dyDescent="0.25">
      <c r="N422" s="25"/>
    </row>
    <row r="423" spans="14:14" x14ac:dyDescent="0.25">
      <c r="N423" s="25"/>
    </row>
    <row r="424" spans="14:14" x14ac:dyDescent="0.25">
      <c r="N424" s="25"/>
    </row>
    <row r="425" spans="14:14" x14ac:dyDescent="0.25">
      <c r="N425" s="25"/>
    </row>
    <row r="426" spans="14:14" x14ac:dyDescent="0.25">
      <c r="N426" s="25"/>
    </row>
    <row r="427" spans="14:14" x14ac:dyDescent="0.25">
      <c r="N427" s="25"/>
    </row>
    <row r="428" spans="14:14" x14ac:dyDescent="0.25">
      <c r="N428" s="25"/>
    </row>
    <row r="429" spans="14:14" x14ac:dyDescent="0.25">
      <c r="N429" s="25"/>
    </row>
    <row r="430" spans="14:14" x14ac:dyDescent="0.25">
      <c r="N430" s="25"/>
    </row>
    <row r="431" spans="14:14" x14ac:dyDescent="0.25">
      <c r="N431" s="25"/>
    </row>
    <row r="432" spans="14:14" x14ac:dyDescent="0.25">
      <c r="N432" s="25"/>
    </row>
    <row r="433" spans="14:14" x14ac:dyDescent="0.25">
      <c r="N433" s="25"/>
    </row>
    <row r="434" spans="14:14" x14ac:dyDescent="0.25">
      <c r="N434" s="25"/>
    </row>
    <row r="435" spans="14:14" x14ac:dyDescent="0.25">
      <c r="N435" s="25"/>
    </row>
    <row r="436" spans="14:14" x14ac:dyDescent="0.25">
      <c r="N436" s="25"/>
    </row>
    <row r="437" spans="14:14" x14ac:dyDescent="0.25">
      <c r="N437" s="25"/>
    </row>
    <row r="438" spans="14:14" x14ac:dyDescent="0.25">
      <c r="N438" s="25"/>
    </row>
    <row r="439" spans="14:14" x14ac:dyDescent="0.25">
      <c r="N439" s="25"/>
    </row>
    <row r="440" spans="14:14" x14ac:dyDescent="0.25">
      <c r="N440" s="25"/>
    </row>
    <row r="441" spans="14:14" x14ac:dyDescent="0.25">
      <c r="N441" s="25"/>
    </row>
    <row r="442" spans="14:14" x14ac:dyDescent="0.25">
      <c r="N442" s="25"/>
    </row>
    <row r="443" spans="14:14" x14ac:dyDescent="0.25">
      <c r="N443" s="25"/>
    </row>
    <row r="444" spans="14:14" x14ac:dyDescent="0.25">
      <c r="N444" s="25"/>
    </row>
    <row r="445" spans="14:14" x14ac:dyDescent="0.25">
      <c r="N445" s="25"/>
    </row>
    <row r="446" spans="14:14" x14ac:dyDescent="0.25">
      <c r="N446" s="25"/>
    </row>
    <row r="447" spans="14:14" x14ac:dyDescent="0.25">
      <c r="N447" s="25"/>
    </row>
    <row r="448" spans="14:14" x14ac:dyDescent="0.25">
      <c r="N448" s="25"/>
    </row>
    <row r="449" spans="14:14" x14ac:dyDescent="0.25">
      <c r="N449" s="25"/>
    </row>
    <row r="450" spans="14:14" x14ac:dyDescent="0.25">
      <c r="N450" s="25"/>
    </row>
    <row r="451" spans="14:14" x14ac:dyDescent="0.25">
      <c r="N451" s="25"/>
    </row>
    <row r="452" spans="14:14" x14ac:dyDescent="0.25">
      <c r="N452" s="25"/>
    </row>
    <row r="453" spans="14:14" x14ac:dyDescent="0.25">
      <c r="N453" s="25"/>
    </row>
    <row r="454" spans="14:14" x14ac:dyDescent="0.25">
      <c r="N454" s="25"/>
    </row>
    <row r="455" spans="14:14" x14ac:dyDescent="0.25">
      <c r="N455" s="25"/>
    </row>
    <row r="456" spans="14:14" x14ac:dyDescent="0.25">
      <c r="N456" s="25"/>
    </row>
    <row r="457" spans="14:14" x14ac:dyDescent="0.25">
      <c r="N457" s="25"/>
    </row>
    <row r="458" spans="14:14" x14ac:dyDescent="0.25">
      <c r="N458" s="25"/>
    </row>
    <row r="459" spans="14:14" x14ac:dyDescent="0.25">
      <c r="N459" s="25"/>
    </row>
    <row r="460" spans="14:14" x14ac:dyDescent="0.25">
      <c r="N460" s="25"/>
    </row>
    <row r="461" spans="14:14" x14ac:dyDescent="0.25">
      <c r="N461" s="25"/>
    </row>
    <row r="462" spans="14:14" x14ac:dyDescent="0.25">
      <c r="N462" s="25"/>
    </row>
    <row r="463" spans="14:14" x14ac:dyDescent="0.25">
      <c r="N463" s="25"/>
    </row>
    <row r="464" spans="14:14" x14ac:dyDescent="0.25">
      <c r="N464" s="25"/>
    </row>
    <row r="465" spans="14:14" x14ac:dyDescent="0.25">
      <c r="N465" s="25"/>
    </row>
    <row r="466" spans="14:14" x14ac:dyDescent="0.25">
      <c r="N466" s="25"/>
    </row>
    <row r="467" spans="14:14" x14ac:dyDescent="0.25">
      <c r="N467" s="25"/>
    </row>
    <row r="468" spans="14:14" x14ac:dyDescent="0.25">
      <c r="N468" s="25"/>
    </row>
    <row r="469" spans="14:14" x14ac:dyDescent="0.25">
      <c r="N469" s="25"/>
    </row>
    <row r="470" spans="14:14" x14ac:dyDescent="0.25">
      <c r="N470" s="25"/>
    </row>
    <row r="471" spans="14:14" x14ac:dyDescent="0.25">
      <c r="N471" s="25"/>
    </row>
    <row r="472" spans="14:14" x14ac:dyDescent="0.25">
      <c r="N472" s="25"/>
    </row>
    <row r="473" spans="14:14" x14ac:dyDescent="0.25">
      <c r="N473" s="25"/>
    </row>
    <row r="474" spans="14:14" x14ac:dyDescent="0.25">
      <c r="N474" s="25"/>
    </row>
    <row r="475" spans="14:14" x14ac:dyDescent="0.25">
      <c r="N475" s="25"/>
    </row>
    <row r="476" spans="14:14" x14ac:dyDescent="0.25">
      <c r="N476" s="25"/>
    </row>
    <row r="477" spans="14:14" x14ac:dyDescent="0.25">
      <c r="N477" s="25"/>
    </row>
    <row r="478" spans="14:14" x14ac:dyDescent="0.25">
      <c r="N478" s="25"/>
    </row>
    <row r="479" spans="14:14" x14ac:dyDescent="0.25">
      <c r="N479" s="25"/>
    </row>
    <row r="480" spans="14:14" x14ac:dyDescent="0.25">
      <c r="N480" s="25"/>
    </row>
    <row r="481" spans="14:14" x14ac:dyDescent="0.25">
      <c r="N481" s="25"/>
    </row>
    <row r="482" spans="14:14" x14ac:dyDescent="0.25">
      <c r="N482" s="25"/>
    </row>
    <row r="483" spans="14:14" x14ac:dyDescent="0.25">
      <c r="N483" s="25"/>
    </row>
    <row r="484" spans="14:14" x14ac:dyDescent="0.25">
      <c r="N484" s="25"/>
    </row>
    <row r="485" spans="14:14" x14ac:dyDescent="0.25">
      <c r="N485" s="25"/>
    </row>
    <row r="486" spans="14:14" x14ac:dyDescent="0.25">
      <c r="N486" s="25"/>
    </row>
    <row r="487" spans="14:14" x14ac:dyDescent="0.25">
      <c r="N487" s="25"/>
    </row>
    <row r="488" spans="14:14" x14ac:dyDescent="0.25">
      <c r="N488" s="25"/>
    </row>
    <row r="489" spans="14:14" x14ac:dyDescent="0.25">
      <c r="N489" s="25"/>
    </row>
    <row r="490" spans="14:14" x14ac:dyDescent="0.25">
      <c r="N490" s="25"/>
    </row>
    <row r="491" spans="14:14" x14ac:dyDescent="0.25">
      <c r="N491" s="25"/>
    </row>
    <row r="492" spans="14:14" x14ac:dyDescent="0.25">
      <c r="N492" s="25"/>
    </row>
    <row r="493" spans="14:14" x14ac:dyDescent="0.25">
      <c r="N493" s="25"/>
    </row>
    <row r="494" spans="14:14" x14ac:dyDescent="0.25">
      <c r="N494" s="25"/>
    </row>
    <row r="495" spans="14:14" x14ac:dyDescent="0.25">
      <c r="N495" s="25"/>
    </row>
    <row r="496" spans="14:14" x14ac:dyDescent="0.25">
      <c r="N496" s="25"/>
    </row>
    <row r="497" spans="14:14" x14ac:dyDescent="0.25">
      <c r="N497" s="25"/>
    </row>
    <row r="498" spans="14:14" x14ac:dyDescent="0.25">
      <c r="N498" s="25"/>
    </row>
    <row r="499" spans="14:14" x14ac:dyDescent="0.25">
      <c r="N499" s="25"/>
    </row>
    <row r="500" spans="14:14" x14ac:dyDescent="0.25">
      <c r="N500" s="25"/>
    </row>
    <row r="501" spans="14:14" x14ac:dyDescent="0.25">
      <c r="N501" s="25"/>
    </row>
    <row r="502" spans="14:14" x14ac:dyDescent="0.25">
      <c r="N502" s="25"/>
    </row>
    <row r="503" spans="14:14" x14ac:dyDescent="0.25">
      <c r="N503" s="25"/>
    </row>
    <row r="504" spans="14:14" x14ac:dyDescent="0.25">
      <c r="N504" s="25"/>
    </row>
    <row r="505" spans="14:14" x14ac:dyDescent="0.25">
      <c r="N505" s="25"/>
    </row>
    <row r="506" spans="14:14" x14ac:dyDescent="0.25">
      <c r="N506" s="25"/>
    </row>
    <row r="507" spans="14:14" x14ac:dyDescent="0.25">
      <c r="N507" s="25"/>
    </row>
    <row r="508" spans="14:14" x14ac:dyDescent="0.25">
      <c r="N508" s="25"/>
    </row>
    <row r="509" spans="14:14" x14ac:dyDescent="0.25">
      <c r="N509" s="25"/>
    </row>
    <row r="510" spans="14:14" x14ac:dyDescent="0.25">
      <c r="N510" s="25"/>
    </row>
    <row r="511" spans="14:14" x14ac:dyDescent="0.25">
      <c r="N511" s="25"/>
    </row>
    <row r="512" spans="14:14" x14ac:dyDescent="0.25">
      <c r="N512" s="25"/>
    </row>
    <row r="513" spans="14:14" x14ac:dyDescent="0.25">
      <c r="N513" s="25"/>
    </row>
    <row r="514" spans="14:14" x14ac:dyDescent="0.25">
      <c r="N514" s="25"/>
    </row>
    <row r="515" spans="14:14" x14ac:dyDescent="0.25">
      <c r="N515" s="25"/>
    </row>
    <row r="516" spans="14:14" x14ac:dyDescent="0.25">
      <c r="N516" s="25"/>
    </row>
    <row r="517" spans="14:14" x14ac:dyDescent="0.25">
      <c r="N517" s="25"/>
    </row>
    <row r="518" spans="14:14" x14ac:dyDescent="0.25">
      <c r="N518" s="25"/>
    </row>
    <row r="519" spans="14:14" x14ac:dyDescent="0.25">
      <c r="N519" s="25"/>
    </row>
    <row r="520" spans="14:14" x14ac:dyDescent="0.25">
      <c r="N520" s="25"/>
    </row>
    <row r="521" spans="14:14" x14ac:dyDescent="0.25">
      <c r="N521" s="25"/>
    </row>
    <row r="522" spans="14:14" x14ac:dyDescent="0.25">
      <c r="N522" s="25"/>
    </row>
    <row r="523" spans="14:14" x14ac:dyDescent="0.25">
      <c r="N523" s="25"/>
    </row>
    <row r="524" spans="14:14" x14ac:dyDescent="0.25">
      <c r="N524" s="25"/>
    </row>
    <row r="525" spans="14:14" x14ac:dyDescent="0.25">
      <c r="N525" s="25"/>
    </row>
    <row r="526" spans="14:14" x14ac:dyDescent="0.25">
      <c r="N526" s="25"/>
    </row>
    <row r="527" spans="14:14" x14ac:dyDescent="0.25">
      <c r="N527" s="25"/>
    </row>
    <row r="528" spans="14:14" x14ac:dyDescent="0.25">
      <c r="N528" s="25"/>
    </row>
    <row r="529" spans="14:14" x14ac:dyDescent="0.25">
      <c r="N529" s="25"/>
    </row>
    <row r="530" spans="14:14" x14ac:dyDescent="0.25">
      <c r="N530" s="25"/>
    </row>
    <row r="531" spans="14:14" x14ac:dyDescent="0.25">
      <c r="N531" s="25"/>
    </row>
    <row r="532" spans="14:14" x14ac:dyDescent="0.25">
      <c r="N532" s="25"/>
    </row>
    <row r="533" spans="14:14" x14ac:dyDescent="0.25">
      <c r="N533" s="25"/>
    </row>
    <row r="534" spans="14:14" x14ac:dyDescent="0.25">
      <c r="N534" s="25"/>
    </row>
    <row r="535" spans="14:14" x14ac:dyDescent="0.25">
      <c r="N535" s="25"/>
    </row>
    <row r="536" spans="14:14" x14ac:dyDescent="0.25">
      <c r="N536" s="25"/>
    </row>
    <row r="537" spans="14:14" x14ac:dyDescent="0.25">
      <c r="N537" s="25"/>
    </row>
    <row r="538" spans="14:14" x14ac:dyDescent="0.25">
      <c r="N538" s="25"/>
    </row>
    <row r="539" spans="14:14" x14ac:dyDescent="0.25">
      <c r="N539" s="25"/>
    </row>
    <row r="540" spans="14:14" x14ac:dyDescent="0.25">
      <c r="N540" s="25"/>
    </row>
    <row r="541" spans="14:14" x14ac:dyDescent="0.25">
      <c r="N541" s="25"/>
    </row>
    <row r="542" spans="14:14" x14ac:dyDescent="0.25">
      <c r="N542" s="25"/>
    </row>
    <row r="543" spans="14:14" x14ac:dyDescent="0.25">
      <c r="N543" s="25"/>
    </row>
    <row r="544" spans="14:14" x14ac:dyDescent="0.25">
      <c r="N544" s="25"/>
    </row>
    <row r="545" spans="14:14" x14ac:dyDescent="0.25">
      <c r="N545" s="25"/>
    </row>
    <row r="546" spans="14:14" x14ac:dyDescent="0.25">
      <c r="N546" s="25"/>
    </row>
    <row r="547" spans="14:14" x14ac:dyDescent="0.25">
      <c r="N547" s="25"/>
    </row>
    <row r="548" spans="14:14" x14ac:dyDescent="0.25">
      <c r="N548" s="25"/>
    </row>
    <row r="549" spans="14:14" x14ac:dyDescent="0.25">
      <c r="N549" s="25"/>
    </row>
    <row r="550" spans="14:14" x14ac:dyDescent="0.25">
      <c r="N550" s="25"/>
    </row>
    <row r="551" spans="14:14" x14ac:dyDescent="0.25">
      <c r="N551" s="25"/>
    </row>
    <row r="552" spans="14:14" x14ac:dyDescent="0.25">
      <c r="N552" s="25"/>
    </row>
    <row r="553" spans="14:14" x14ac:dyDescent="0.25">
      <c r="N553" s="25"/>
    </row>
    <row r="554" spans="14:14" x14ac:dyDescent="0.25">
      <c r="N554" s="25"/>
    </row>
    <row r="555" spans="14:14" x14ac:dyDescent="0.25">
      <c r="N555" s="25"/>
    </row>
    <row r="556" spans="14:14" x14ac:dyDescent="0.25">
      <c r="N556" s="25"/>
    </row>
    <row r="557" spans="14:14" x14ac:dyDescent="0.25">
      <c r="N557" s="25"/>
    </row>
    <row r="558" spans="14:14" x14ac:dyDescent="0.25">
      <c r="N558" s="25"/>
    </row>
    <row r="559" spans="14:14" x14ac:dyDescent="0.25">
      <c r="N559" s="25"/>
    </row>
    <row r="560" spans="14:14" x14ac:dyDescent="0.25">
      <c r="N560" s="25"/>
    </row>
    <row r="561" spans="14:14" x14ac:dyDescent="0.25">
      <c r="N561" s="25"/>
    </row>
    <row r="562" spans="14:14" x14ac:dyDescent="0.25">
      <c r="N562" s="25"/>
    </row>
    <row r="563" spans="14:14" x14ac:dyDescent="0.25">
      <c r="N563" s="25"/>
    </row>
    <row r="564" spans="14:14" x14ac:dyDescent="0.25">
      <c r="N564" s="25"/>
    </row>
    <row r="565" spans="14:14" x14ac:dyDescent="0.25">
      <c r="N565" s="25"/>
    </row>
    <row r="566" spans="14:14" x14ac:dyDescent="0.25">
      <c r="N566" s="25"/>
    </row>
    <row r="567" spans="14:14" x14ac:dyDescent="0.25">
      <c r="N567" s="25"/>
    </row>
    <row r="568" spans="14:14" x14ac:dyDescent="0.25">
      <c r="N568" s="25"/>
    </row>
    <row r="569" spans="14:14" x14ac:dyDescent="0.25">
      <c r="N569" s="25"/>
    </row>
    <row r="570" spans="14:14" x14ac:dyDescent="0.25">
      <c r="N570" s="25"/>
    </row>
    <row r="571" spans="14:14" x14ac:dyDescent="0.25">
      <c r="N571" s="25"/>
    </row>
    <row r="572" spans="14:14" x14ac:dyDescent="0.25">
      <c r="N572" s="25"/>
    </row>
    <row r="573" spans="14:14" x14ac:dyDescent="0.25">
      <c r="N573" s="25"/>
    </row>
    <row r="574" spans="14:14" x14ac:dyDescent="0.25">
      <c r="N574" s="25"/>
    </row>
    <row r="575" spans="14:14" x14ac:dyDescent="0.25">
      <c r="N575" s="25"/>
    </row>
    <row r="576" spans="14:14" x14ac:dyDescent="0.25">
      <c r="N576" s="25"/>
    </row>
    <row r="577" spans="14:14" x14ac:dyDescent="0.25">
      <c r="N577" s="25"/>
    </row>
    <row r="578" spans="14:14" x14ac:dyDescent="0.25">
      <c r="N578" s="25"/>
    </row>
    <row r="579" spans="14:14" x14ac:dyDescent="0.25">
      <c r="N579" s="25"/>
    </row>
    <row r="580" spans="14:14" x14ac:dyDescent="0.25">
      <c r="N580" s="25"/>
    </row>
    <row r="581" spans="14:14" x14ac:dyDescent="0.25">
      <c r="N581" s="25"/>
    </row>
    <row r="582" spans="14:14" x14ac:dyDescent="0.25">
      <c r="N582" s="25"/>
    </row>
    <row r="583" spans="14:14" x14ac:dyDescent="0.25">
      <c r="N583" s="25"/>
    </row>
    <row r="584" spans="14:14" x14ac:dyDescent="0.25">
      <c r="N584" s="25"/>
    </row>
    <row r="585" spans="14:14" x14ac:dyDescent="0.25">
      <c r="N585" s="25"/>
    </row>
    <row r="586" spans="14:14" x14ac:dyDescent="0.25">
      <c r="N586" s="25"/>
    </row>
    <row r="587" spans="14:14" x14ac:dyDescent="0.25">
      <c r="N587" s="25"/>
    </row>
    <row r="588" spans="14:14" x14ac:dyDescent="0.25">
      <c r="N588" s="25"/>
    </row>
    <row r="589" spans="14:14" x14ac:dyDescent="0.25">
      <c r="N589" s="25"/>
    </row>
    <row r="590" spans="14:14" x14ac:dyDescent="0.25">
      <c r="N590" s="25"/>
    </row>
    <row r="591" spans="14:14" x14ac:dyDescent="0.25">
      <c r="N591" s="25"/>
    </row>
    <row r="592" spans="14:14" x14ac:dyDescent="0.25">
      <c r="N592" s="25"/>
    </row>
    <row r="593" spans="14:14" x14ac:dyDescent="0.25">
      <c r="N593" s="25"/>
    </row>
    <row r="594" spans="14:14" x14ac:dyDescent="0.25">
      <c r="N594" s="25"/>
    </row>
    <row r="595" spans="14:14" x14ac:dyDescent="0.25">
      <c r="N595" s="25"/>
    </row>
    <row r="596" spans="14:14" x14ac:dyDescent="0.25">
      <c r="N596" s="25"/>
    </row>
    <row r="597" spans="14:14" x14ac:dyDescent="0.25">
      <c r="N597" s="25"/>
    </row>
    <row r="598" spans="14:14" x14ac:dyDescent="0.25">
      <c r="N598" s="25"/>
    </row>
    <row r="599" spans="14:14" x14ac:dyDescent="0.25">
      <c r="N599" s="25"/>
    </row>
    <row r="600" spans="14:14" x14ac:dyDescent="0.25">
      <c r="N600" s="25"/>
    </row>
    <row r="601" spans="14:14" x14ac:dyDescent="0.25">
      <c r="N601" s="25"/>
    </row>
    <row r="602" spans="14:14" x14ac:dyDescent="0.25">
      <c r="N602" s="25"/>
    </row>
    <row r="603" spans="14:14" x14ac:dyDescent="0.25">
      <c r="N603" s="25"/>
    </row>
    <row r="604" spans="14:14" x14ac:dyDescent="0.25">
      <c r="N604" s="25"/>
    </row>
    <row r="605" spans="14:14" x14ac:dyDescent="0.25">
      <c r="N605" s="25"/>
    </row>
    <row r="606" spans="14:14" x14ac:dyDescent="0.25">
      <c r="N606" s="25"/>
    </row>
    <row r="607" spans="14:14" x14ac:dyDescent="0.25">
      <c r="N607" s="25"/>
    </row>
    <row r="608" spans="14:14" x14ac:dyDescent="0.25">
      <c r="N608" s="25"/>
    </row>
    <row r="609" spans="14:14" x14ac:dyDescent="0.25">
      <c r="N609" s="25"/>
    </row>
    <row r="610" spans="14:14" x14ac:dyDescent="0.25">
      <c r="N610" s="25"/>
    </row>
    <row r="611" spans="14:14" x14ac:dyDescent="0.25">
      <c r="N611" s="25"/>
    </row>
    <row r="612" spans="14:14" x14ac:dyDescent="0.25">
      <c r="N612" s="25"/>
    </row>
    <row r="613" spans="14:14" x14ac:dyDescent="0.25">
      <c r="N613" s="25"/>
    </row>
    <row r="614" spans="14:14" x14ac:dyDescent="0.25">
      <c r="N614" s="25"/>
    </row>
    <row r="615" spans="14:14" x14ac:dyDescent="0.25">
      <c r="N615" s="25"/>
    </row>
    <row r="616" spans="14:14" x14ac:dyDescent="0.25">
      <c r="N616" s="25"/>
    </row>
    <row r="617" spans="14:14" x14ac:dyDescent="0.25">
      <c r="N617" s="25"/>
    </row>
    <row r="618" spans="14:14" x14ac:dyDescent="0.25">
      <c r="N618" s="25"/>
    </row>
    <row r="619" spans="14:14" x14ac:dyDescent="0.25">
      <c r="N619" s="25"/>
    </row>
    <row r="620" spans="14:14" x14ac:dyDescent="0.25">
      <c r="N620" s="25"/>
    </row>
    <row r="621" spans="14:14" x14ac:dyDescent="0.25">
      <c r="N621" s="25"/>
    </row>
    <row r="622" spans="14:14" x14ac:dyDescent="0.25">
      <c r="N622" s="25"/>
    </row>
    <row r="623" spans="14:14" x14ac:dyDescent="0.25">
      <c r="N623" s="25"/>
    </row>
    <row r="624" spans="14:14" x14ac:dyDescent="0.25">
      <c r="N624" s="25"/>
    </row>
    <row r="625" spans="14:14" x14ac:dyDescent="0.25">
      <c r="N625" s="25"/>
    </row>
    <row r="626" spans="14:14" x14ac:dyDescent="0.25">
      <c r="N626" s="25"/>
    </row>
    <row r="627" spans="14:14" x14ac:dyDescent="0.25">
      <c r="N627" s="25"/>
    </row>
    <row r="628" spans="14:14" x14ac:dyDescent="0.25">
      <c r="N628" s="25"/>
    </row>
    <row r="629" spans="14:14" x14ac:dyDescent="0.25">
      <c r="N629" s="25"/>
    </row>
    <row r="630" spans="14:14" x14ac:dyDescent="0.25">
      <c r="N630" s="25"/>
    </row>
    <row r="631" spans="14:14" x14ac:dyDescent="0.25">
      <c r="N631" s="25"/>
    </row>
    <row r="632" spans="14:14" x14ac:dyDescent="0.25">
      <c r="N632" s="25"/>
    </row>
    <row r="633" spans="14:14" x14ac:dyDescent="0.25">
      <c r="N633" s="25"/>
    </row>
    <row r="634" spans="14:14" x14ac:dyDescent="0.25">
      <c r="N634" s="25"/>
    </row>
    <row r="635" spans="14:14" x14ac:dyDescent="0.25">
      <c r="N635" s="25"/>
    </row>
    <row r="636" spans="14:14" x14ac:dyDescent="0.25">
      <c r="N636" s="25"/>
    </row>
    <row r="637" spans="14:14" x14ac:dyDescent="0.25">
      <c r="N637" s="25"/>
    </row>
    <row r="638" spans="14:14" x14ac:dyDescent="0.25">
      <c r="N638" s="25"/>
    </row>
    <row r="639" spans="14:14" x14ac:dyDescent="0.25">
      <c r="N639" s="25"/>
    </row>
    <row r="640" spans="14:14" x14ac:dyDescent="0.25">
      <c r="N640" s="25"/>
    </row>
    <row r="641" spans="14:14" x14ac:dyDescent="0.25">
      <c r="N641" s="25"/>
    </row>
    <row r="642" spans="14:14" x14ac:dyDescent="0.25">
      <c r="N642" s="25"/>
    </row>
    <row r="643" spans="14:14" x14ac:dyDescent="0.25">
      <c r="N643" s="25"/>
    </row>
    <row r="644" spans="14:14" x14ac:dyDescent="0.25">
      <c r="N644" s="25"/>
    </row>
    <row r="645" spans="14:14" x14ac:dyDescent="0.25">
      <c r="N645" s="25"/>
    </row>
    <row r="646" spans="14:14" x14ac:dyDescent="0.25">
      <c r="N646" s="25"/>
    </row>
    <row r="647" spans="14:14" x14ac:dyDescent="0.25">
      <c r="N647" s="25"/>
    </row>
    <row r="648" spans="14:14" x14ac:dyDescent="0.25">
      <c r="N648" s="25"/>
    </row>
    <row r="649" spans="14:14" x14ac:dyDescent="0.25">
      <c r="N649" s="25"/>
    </row>
    <row r="650" spans="14:14" x14ac:dyDescent="0.25">
      <c r="N650" s="25"/>
    </row>
    <row r="651" spans="14:14" x14ac:dyDescent="0.25">
      <c r="N651" s="25"/>
    </row>
    <row r="652" spans="14:14" x14ac:dyDescent="0.25">
      <c r="N652" s="25"/>
    </row>
    <row r="653" spans="14:14" x14ac:dyDescent="0.25">
      <c r="N653" s="25"/>
    </row>
    <row r="654" spans="14:14" x14ac:dyDescent="0.25">
      <c r="N654" s="25"/>
    </row>
    <row r="655" spans="14:14" x14ac:dyDescent="0.25">
      <c r="N655" s="25"/>
    </row>
    <row r="656" spans="14:14" x14ac:dyDescent="0.25">
      <c r="N656" s="25"/>
    </row>
    <row r="657" spans="14:14" x14ac:dyDescent="0.25">
      <c r="N657" s="25"/>
    </row>
    <row r="658" spans="14:14" x14ac:dyDescent="0.25">
      <c r="N658" s="25"/>
    </row>
    <row r="659" spans="14:14" x14ac:dyDescent="0.25">
      <c r="N659" s="25"/>
    </row>
    <row r="660" spans="14:14" x14ac:dyDescent="0.25">
      <c r="N660" s="25"/>
    </row>
    <row r="661" spans="14:14" x14ac:dyDescent="0.25">
      <c r="N661" s="25"/>
    </row>
    <row r="662" spans="14:14" x14ac:dyDescent="0.25">
      <c r="N662" s="25"/>
    </row>
    <row r="663" spans="14:14" x14ac:dyDescent="0.25">
      <c r="N663" s="25"/>
    </row>
    <row r="664" spans="14:14" x14ac:dyDescent="0.25">
      <c r="N664" s="25"/>
    </row>
    <row r="665" spans="14:14" x14ac:dyDescent="0.25">
      <c r="N665" s="25"/>
    </row>
    <row r="666" spans="14:14" x14ac:dyDescent="0.25">
      <c r="N666" s="25"/>
    </row>
    <row r="667" spans="14:14" x14ac:dyDescent="0.25">
      <c r="N667" s="25"/>
    </row>
    <row r="668" spans="14:14" x14ac:dyDescent="0.25">
      <c r="N668" s="25"/>
    </row>
    <row r="669" spans="14:14" x14ac:dyDescent="0.25">
      <c r="N669" s="25"/>
    </row>
    <row r="670" spans="14:14" x14ac:dyDescent="0.25">
      <c r="N670" s="25"/>
    </row>
    <row r="671" spans="14:14" x14ac:dyDescent="0.25">
      <c r="N671" s="25"/>
    </row>
    <row r="672" spans="14:14" x14ac:dyDescent="0.25">
      <c r="N672" s="25"/>
    </row>
    <row r="673" spans="14:14" x14ac:dyDescent="0.25">
      <c r="N673" s="25"/>
    </row>
    <row r="674" spans="14:14" x14ac:dyDescent="0.25">
      <c r="N674" s="25"/>
    </row>
    <row r="675" spans="14:14" x14ac:dyDescent="0.25">
      <c r="N675" s="25"/>
    </row>
    <row r="676" spans="14:14" x14ac:dyDescent="0.25">
      <c r="N676" s="25"/>
    </row>
    <row r="677" spans="14:14" x14ac:dyDescent="0.25">
      <c r="N677" s="25"/>
    </row>
    <row r="678" spans="14:14" x14ac:dyDescent="0.25">
      <c r="N678" s="25"/>
    </row>
    <row r="679" spans="14:14" x14ac:dyDescent="0.25">
      <c r="N679" s="25"/>
    </row>
    <row r="680" spans="14:14" x14ac:dyDescent="0.25">
      <c r="N680" s="25"/>
    </row>
    <row r="681" spans="14:14" x14ac:dyDescent="0.25">
      <c r="N681" s="25"/>
    </row>
    <row r="682" spans="14:14" x14ac:dyDescent="0.25">
      <c r="N682" s="25"/>
    </row>
    <row r="683" spans="14:14" x14ac:dyDescent="0.25">
      <c r="N683" s="25"/>
    </row>
    <row r="684" spans="14:14" x14ac:dyDescent="0.25">
      <c r="N684" s="25"/>
    </row>
    <row r="685" spans="14:14" x14ac:dyDescent="0.25">
      <c r="N685" s="25"/>
    </row>
    <row r="686" spans="14:14" x14ac:dyDescent="0.25">
      <c r="N686" s="25"/>
    </row>
    <row r="687" spans="14:14" x14ac:dyDescent="0.25">
      <c r="N687" s="25"/>
    </row>
    <row r="688" spans="14:14" x14ac:dyDescent="0.25">
      <c r="N688" s="25"/>
    </row>
    <row r="689" spans="14:14" x14ac:dyDescent="0.25">
      <c r="N689" s="25"/>
    </row>
    <row r="690" spans="14:14" x14ac:dyDescent="0.25">
      <c r="N690" s="25"/>
    </row>
    <row r="691" spans="14:14" x14ac:dyDescent="0.25">
      <c r="N691" s="25"/>
    </row>
    <row r="692" spans="14:14" x14ac:dyDescent="0.25">
      <c r="N692" s="25"/>
    </row>
    <row r="693" spans="14:14" x14ac:dyDescent="0.25">
      <c r="N693" s="25"/>
    </row>
    <row r="694" spans="14:14" x14ac:dyDescent="0.25">
      <c r="N694" s="25"/>
    </row>
    <row r="695" spans="14:14" x14ac:dyDescent="0.25">
      <c r="N695" s="25"/>
    </row>
    <row r="696" spans="14:14" x14ac:dyDescent="0.25">
      <c r="N696" s="25"/>
    </row>
    <row r="697" spans="14:14" x14ac:dyDescent="0.25">
      <c r="N697" s="25"/>
    </row>
    <row r="698" spans="14:14" x14ac:dyDescent="0.25">
      <c r="N698" s="25"/>
    </row>
    <row r="699" spans="14:14" x14ac:dyDescent="0.25">
      <c r="N699" s="25"/>
    </row>
    <row r="700" spans="14:14" x14ac:dyDescent="0.25">
      <c r="N700" s="25"/>
    </row>
    <row r="701" spans="14:14" x14ac:dyDescent="0.25">
      <c r="N701" s="25"/>
    </row>
    <row r="702" spans="14:14" x14ac:dyDescent="0.25">
      <c r="N702" s="25"/>
    </row>
    <row r="703" spans="14:14" x14ac:dyDescent="0.25">
      <c r="N703" s="25"/>
    </row>
    <row r="704" spans="14:14" x14ac:dyDescent="0.25">
      <c r="N704" s="25"/>
    </row>
    <row r="705" spans="14:14" x14ac:dyDescent="0.25">
      <c r="N705" s="25"/>
    </row>
    <row r="706" spans="14:14" x14ac:dyDescent="0.25">
      <c r="N706" s="25"/>
    </row>
    <row r="707" spans="14:14" x14ac:dyDescent="0.25">
      <c r="N707" s="25"/>
    </row>
    <row r="708" spans="14:14" x14ac:dyDescent="0.25">
      <c r="N708" s="25"/>
    </row>
    <row r="709" spans="14:14" x14ac:dyDescent="0.25">
      <c r="N709" s="25"/>
    </row>
    <row r="710" spans="14:14" x14ac:dyDescent="0.25">
      <c r="N710" s="25"/>
    </row>
    <row r="711" spans="14:14" x14ac:dyDescent="0.25">
      <c r="N711" s="25"/>
    </row>
    <row r="712" spans="14:14" x14ac:dyDescent="0.25">
      <c r="N712" s="25"/>
    </row>
    <row r="713" spans="14:14" x14ac:dyDescent="0.25">
      <c r="N713" s="25"/>
    </row>
    <row r="714" spans="14:14" x14ac:dyDescent="0.25">
      <c r="N714" s="25"/>
    </row>
    <row r="715" spans="14:14" x14ac:dyDescent="0.25">
      <c r="N715" s="25"/>
    </row>
    <row r="716" spans="14:14" x14ac:dyDescent="0.25">
      <c r="N716" s="25"/>
    </row>
    <row r="717" spans="14:14" x14ac:dyDescent="0.25">
      <c r="N717" s="25"/>
    </row>
    <row r="718" spans="14:14" x14ac:dyDescent="0.25">
      <c r="N718" s="25"/>
    </row>
    <row r="719" spans="14:14" x14ac:dyDescent="0.25">
      <c r="N719" s="25"/>
    </row>
    <row r="720" spans="14:14" x14ac:dyDescent="0.25">
      <c r="N720" s="25"/>
    </row>
    <row r="721" spans="14:14" x14ac:dyDescent="0.25">
      <c r="N721" s="25"/>
    </row>
    <row r="722" spans="14:14" x14ac:dyDescent="0.25">
      <c r="N722" s="25"/>
    </row>
    <row r="723" spans="14:14" x14ac:dyDescent="0.25">
      <c r="N723" s="25"/>
    </row>
    <row r="724" spans="14:14" x14ac:dyDescent="0.25">
      <c r="N724" s="25"/>
    </row>
    <row r="725" spans="14:14" x14ac:dyDescent="0.25">
      <c r="N725" s="25"/>
    </row>
    <row r="726" spans="14:14" x14ac:dyDescent="0.25">
      <c r="N726" s="25"/>
    </row>
    <row r="727" spans="14:14" x14ac:dyDescent="0.25">
      <c r="N727" s="25"/>
    </row>
    <row r="728" spans="14:14" x14ac:dyDescent="0.25">
      <c r="N728" s="25"/>
    </row>
    <row r="729" spans="14:14" x14ac:dyDescent="0.25">
      <c r="N729" s="25"/>
    </row>
    <row r="730" spans="14:14" x14ac:dyDescent="0.25">
      <c r="N730" s="25"/>
    </row>
    <row r="731" spans="14:14" x14ac:dyDescent="0.25">
      <c r="N731" s="25"/>
    </row>
    <row r="732" spans="14:14" x14ac:dyDescent="0.25">
      <c r="N732" s="25"/>
    </row>
    <row r="733" spans="14:14" x14ac:dyDescent="0.25">
      <c r="N733" s="25"/>
    </row>
    <row r="734" spans="14:14" x14ac:dyDescent="0.25">
      <c r="N734" s="25"/>
    </row>
    <row r="735" spans="14:14" x14ac:dyDescent="0.25">
      <c r="N735" s="25"/>
    </row>
    <row r="736" spans="14:14" x14ac:dyDescent="0.25">
      <c r="N736" s="25"/>
    </row>
    <row r="737" spans="14:14" x14ac:dyDescent="0.25">
      <c r="N737" s="25"/>
    </row>
    <row r="738" spans="14:14" x14ac:dyDescent="0.25">
      <c r="N738" s="25"/>
    </row>
    <row r="739" spans="14:14" x14ac:dyDescent="0.25">
      <c r="N739" s="25"/>
    </row>
    <row r="740" spans="14:14" x14ac:dyDescent="0.25">
      <c r="N740" s="25"/>
    </row>
    <row r="741" spans="14:14" x14ac:dyDescent="0.25">
      <c r="N741" s="25"/>
    </row>
    <row r="742" spans="14:14" x14ac:dyDescent="0.25">
      <c r="N742" s="25"/>
    </row>
    <row r="743" spans="14:14" x14ac:dyDescent="0.25">
      <c r="N743" s="25"/>
    </row>
    <row r="744" spans="14:14" x14ac:dyDescent="0.25">
      <c r="N744" s="25"/>
    </row>
    <row r="745" spans="14:14" x14ac:dyDescent="0.25">
      <c r="N745" s="25"/>
    </row>
    <row r="746" spans="14:14" x14ac:dyDescent="0.25">
      <c r="N746" s="25"/>
    </row>
    <row r="747" spans="14:14" x14ac:dyDescent="0.25">
      <c r="N747" s="25"/>
    </row>
    <row r="748" spans="14:14" x14ac:dyDescent="0.25">
      <c r="N748" s="25"/>
    </row>
    <row r="749" spans="14:14" x14ac:dyDescent="0.25">
      <c r="N749" s="25"/>
    </row>
    <row r="750" spans="14:14" x14ac:dyDescent="0.25">
      <c r="N750" s="25"/>
    </row>
    <row r="751" spans="14:14" x14ac:dyDescent="0.25">
      <c r="N751" s="25"/>
    </row>
    <row r="752" spans="14:14" x14ac:dyDescent="0.25">
      <c r="N752" s="25"/>
    </row>
    <row r="753" spans="14:14" x14ac:dyDescent="0.25">
      <c r="N753" s="25"/>
    </row>
    <row r="754" spans="14:14" x14ac:dyDescent="0.25">
      <c r="N754" s="25"/>
    </row>
    <row r="755" spans="14:14" x14ac:dyDescent="0.25">
      <c r="N755" s="25"/>
    </row>
    <row r="756" spans="14:14" x14ac:dyDescent="0.25">
      <c r="N756" s="25"/>
    </row>
    <row r="757" spans="14:14" x14ac:dyDescent="0.25">
      <c r="N757" s="25"/>
    </row>
    <row r="758" spans="14:14" x14ac:dyDescent="0.25">
      <c r="N758" s="25"/>
    </row>
    <row r="759" spans="14:14" x14ac:dyDescent="0.25">
      <c r="N759" s="25"/>
    </row>
    <row r="760" spans="14:14" x14ac:dyDescent="0.25">
      <c r="N760" s="25"/>
    </row>
    <row r="761" spans="14:14" x14ac:dyDescent="0.25">
      <c r="N761" s="25"/>
    </row>
    <row r="762" spans="14:14" x14ac:dyDescent="0.25">
      <c r="N762" s="25"/>
    </row>
    <row r="763" spans="14:14" x14ac:dyDescent="0.25">
      <c r="N763" s="25"/>
    </row>
    <row r="764" spans="14:14" x14ac:dyDescent="0.25">
      <c r="N764" s="25"/>
    </row>
    <row r="765" spans="14:14" x14ac:dyDescent="0.25">
      <c r="N765" s="25"/>
    </row>
    <row r="766" spans="14:14" x14ac:dyDescent="0.25">
      <c r="N766" s="25"/>
    </row>
    <row r="767" spans="14:14" x14ac:dyDescent="0.25">
      <c r="N767" s="25"/>
    </row>
    <row r="768" spans="14:14" x14ac:dyDescent="0.25">
      <c r="N768" s="25"/>
    </row>
    <row r="769" spans="14:14" x14ac:dyDescent="0.25">
      <c r="N769" s="25"/>
    </row>
    <row r="770" spans="14:14" x14ac:dyDescent="0.25">
      <c r="N770" s="25"/>
    </row>
    <row r="771" spans="14:14" x14ac:dyDescent="0.25">
      <c r="N771" s="25"/>
    </row>
    <row r="772" spans="14:14" x14ac:dyDescent="0.25">
      <c r="N772" s="25"/>
    </row>
    <row r="773" spans="14:14" x14ac:dyDescent="0.25">
      <c r="N773" s="25"/>
    </row>
    <row r="774" spans="14:14" x14ac:dyDescent="0.25">
      <c r="N774" s="25"/>
    </row>
    <row r="775" spans="14:14" x14ac:dyDescent="0.25">
      <c r="N775" s="25"/>
    </row>
    <row r="776" spans="14:14" x14ac:dyDescent="0.25">
      <c r="N776" s="25"/>
    </row>
    <row r="777" spans="14:14" x14ac:dyDescent="0.25">
      <c r="N777" s="25"/>
    </row>
    <row r="778" spans="14:14" x14ac:dyDescent="0.25">
      <c r="N778" s="25"/>
    </row>
    <row r="779" spans="14:14" x14ac:dyDescent="0.25">
      <c r="N779" s="25"/>
    </row>
    <row r="780" spans="14:14" x14ac:dyDescent="0.25">
      <c r="N780" s="25"/>
    </row>
    <row r="781" spans="14:14" x14ac:dyDescent="0.25">
      <c r="N781" s="25"/>
    </row>
    <row r="782" spans="14:14" x14ac:dyDescent="0.25">
      <c r="N782" s="25"/>
    </row>
    <row r="783" spans="14:14" x14ac:dyDescent="0.25">
      <c r="N783" s="25"/>
    </row>
    <row r="784" spans="14:14" x14ac:dyDescent="0.25">
      <c r="N784" s="25"/>
    </row>
    <row r="785" spans="14:14" x14ac:dyDescent="0.25">
      <c r="N785" s="25"/>
    </row>
    <row r="786" spans="14:14" x14ac:dyDescent="0.25">
      <c r="N786" s="25"/>
    </row>
    <row r="787" spans="14:14" x14ac:dyDescent="0.25">
      <c r="N787" s="25"/>
    </row>
    <row r="788" spans="14:14" x14ac:dyDescent="0.25">
      <c r="N788" s="25"/>
    </row>
    <row r="789" spans="14:14" x14ac:dyDescent="0.25">
      <c r="N789" s="25"/>
    </row>
    <row r="790" spans="14:14" x14ac:dyDescent="0.25">
      <c r="N790" s="25"/>
    </row>
    <row r="791" spans="14:14" x14ac:dyDescent="0.25">
      <c r="N791" s="25"/>
    </row>
    <row r="792" spans="14:14" x14ac:dyDescent="0.25">
      <c r="N792" s="25"/>
    </row>
    <row r="793" spans="14:14" x14ac:dyDescent="0.25">
      <c r="N793" s="25"/>
    </row>
    <row r="794" spans="14:14" x14ac:dyDescent="0.25">
      <c r="N794" s="25"/>
    </row>
    <row r="795" spans="14:14" x14ac:dyDescent="0.25">
      <c r="N795" s="25"/>
    </row>
    <row r="796" spans="14:14" x14ac:dyDescent="0.25">
      <c r="N796" s="25"/>
    </row>
    <row r="797" spans="14:14" x14ac:dyDescent="0.25">
      <c r="N797" s="25"/>
    </row>
    <row r="798" spans="14:14" x14ac:dyDescent="0.25">
      <c r="N798" s="25"/>
    </row>
    <row r="799" spans="14:14" x14ac:dyDescent="0.25">
      <c r="N799" s="25"/>
    </row>
    <row r="800" spans="14:14" x14ac:dyDescent="0.25">
      <c r="N800" s="25"/>
    </row>
    <row r="801" spans="14:14" x14ac:dyDescent="0.25">
      <c r="N801" s="25"/>
    </row>
    <row r="802" spans="14:14" x14ac:dyDescent="0.25">
      <c r="N802" s="25"/>
    </row>
    <row r="803" spans="14:14" x14ac:dyDescent="0.25">
      <c r="N803" s="25"/>
    </row>
    <row r="804" spans="14:14" x14ac:dyDescent="0.25">
      <c r="N804" s="25"/>
    </row>
    <row r="805" spans="14:14" x14ac:dyDescent="0.25">
      <c r="N805" s="25"/>
    </row>
    <row r="806" spans="14:14" x14ac:dyDescent="0.25">
      <c r="N806" s="25"/>
    </row>
    <row r="807" spans="14:14" x14ac:dyDescent="0.25">
      <c r="N807" s="25"/>
    </row>
    <row r="808" spans="14:14" x14ac:dyDescent="0.25">
      <c r="N808" s="25"/>
    </row>
    <row r="809" spans="14:14" x14ac:dyDescent="0.25">
      <c r="N809" s="25"/>
    </row>
    <row r="810" spans="14:14" x14ac:dyDescent="0.25">
      <c r="N810" s="25"/>
    </row>
    <row r="811" spans="14:14" x14ac:dyDescent="0.25">
      <c r="N811" s="25"/>
    </row>
    <row r="812" spans="14:14" x14ac:dyDescent="0.25">
      <c r="N812" s="25"/>
    </row>
    <row r="813" spans="14:14" x14ac:dyDescent="0.25">
      <c r="N813" s="25"/>
    </row>
    <row r="814" spans="14:14" x14ac:dyDescent="0.25">
      <c r="N814" s="25"/>
    </row>
    <row r="815" spans="14:14" x14ac:dyDescent="0.25">
      <c r="N815" s="25"/>
    </row>
    <row r="816" spans="14:14" x14ac:dyDescent="0.25">
      <c r="N816" s="25"/>
    </row>
    <row r="817" spans="14:14" x14ac:dyDescent="0.25">
      <c r="N817" s="25"/>
    </row>
    <row r="818" spans="14:14" x14ac:dyDescent="0.25">
      <c r="N818" s="25"/>
    </row>
    <row r="819" spans="14:14" x14ac:dyDescent="0.25">
      <c r="N819" s="25"/>
    </row>
    <row r="820" spans="14:14" x14ac:dyDescent="0.25">
      <c r="N820" s="25"/>
    </row>
    <row r="821" spans="14:14" x14ac:dyDescent="0.25">
      <c r="N821" s="25"/>
    </row>
    <row r="822" spans="14:14" x14ac:dyDescent="0.25">
      <c r="N822" s="25"/>
    </row>
    <row r="823" spans="14:14" x14ac:dyDescent="0.25">
      <c r="N823" s="25"/>
    </row>
    <row r="824" spans="14:14" x14ac:dyDescent="0.25">
      <c r="N824" s="25"/>
    </row>
    <row r="825" spans="14:14" x14ac:dyDescent="0.25">
      <c r="N825" s="25"/>
    </row>
    <row r="826" spans="14:14" x14ac:dyDescent="0.25">
      <c r="N826" s="25"/>
    </row>
    <row r="827" spans="14:14" x14ac:dyDescent="0.25">
      <c r="N827" s="25"/>
    </row>
    <row r="828" spans="14:14" x14ac:dyDescent="0.25">
      <c r="N828" s="25"/>
    </row>
    <row r="829" spans="14:14" x14ac:dyDescent="0.25">
      <c r="N829" s="25"/>
    </row>
    <row r="830" spans="14:14" x14ac:dyDescent="0.25">
      <c r="N830" s="25"/>
    </row>
    <row r="831" spans="14:14" x14ac:dyDescent="0.25">
      <c r="N831" s="25"/>
    </row>
    <row r="832" spans="14:14" x14ac:dyDescent="0.25">
      <c r="N832" s="25"/>
    </row>
  </sheetData>
  <autoFilter ref="B6:L50"/>
  <mergeCells count="8">
    <mergeCell ref="J4:J6"/>
    <mergeCell ref="K4:K6"/>
    <mergeCell ref="L4:L6"/>
    <mergeCell ref="B4:B5"/>
    <mergeCell ref="C4:C6"/>
    <mergeCell ref="D4:G5"/>
    <mergeCell ref="H4:H6"/>
    <mergeCell ref="I4:I6"/>
  </mergeCells>
  <phoneticPr fontId="4" type="noConversion"/>
  <hyperlinks>
    <hyperlink ref="K2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805D3EE0CF6E4786DCC7170ACDE5F1" ma:contentTypeVersion="15" ma:contentTypeDescription="Crée un document." ma:contentTypeScope="" ma:versionID="b3ff11d0f9cd5f07fb5ffb73f576ebe8">
  <xsd:schema xmlns:xsd="http://www.w3.org/2001/XMLSchema" xmlns:xs="http://www.w3.org/2001/XMLSchema" xmlns:p="http://schemas.microsoft.com/office/2006/metadata/properties" xmlns:ns1="http://schemas.microsoft.com/sharepoint/v3" xmlns:ns2="1ce259dd-319d-4af8-ab1a-d33436d51a79" xmlns:ns3="a2bbf84b-7995-483b-b1ac-e17ac313ed6a" targetNamespace="http://schemas.microsoft.com/office/2006/metadata/properties" ma:root="true" ma:fieldsID="7ae566ccb13469526beaf1f135972884" ns1:_="" ns2:_="" ns3:_="">
    <xsd:import namespace="http://schemas.microsoft.com/sharepoint/v3"/>
    <xsd:import namespace="1ce259dd-319d-4af8-ab1a-d33436d51a79"/>
    <xsd:import namespace="a2bbf84b-7995-483b-b1ac-e17ac313ed6a"/>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2" nillable="true" ma:displayName="Modifié par"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3"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e259dd-319d-4af8-ab1a-d33436d51a79" elementFormDefault="qualified">
    <xsd:import namespace="http://schemas.microsoft.com/office/2006/documentManagement/types"/>
    <xsd:import namespace="http://schemas.microsoft.com/office/infopath/2007/PartnerControls"/>
    <xsd:element name="WS_KM" ma:index="4"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Mots clés d’entreprise"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508fe906-663b-4ff1-82ed-ea420af0a9d7}" ma:internalName="TaxCatchAll" ma:showField="CatchAllData" ma:web="1ce259dd-319d-4af8-ab1a-d33436d51a7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08fe906-663b-4ff1-82ed-ea420af0a9d7}" ma:internalName="TaxCatchAllLabel" ma:readOnly="true" ma:showField="CatchAllDataLabel" ma:web="1ce259dd-319d-4af8-ab1a-d33436d51a79">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2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bbf84b-7995-483b-b1ac-e17ac313ed6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0"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51f003d86e044fa8787db0c1fd77971 xmlns="1ce259dd-319d-4af8-ab1a-d33436d51a79">
      <Terms xmlns="http://schemas.microsoft.com/office/infopath/2007/PartnerControls"/>
    </i51f003d86e044fa8787db0c1fd77971>
    <WS_KM xmlns="1ce259dd-319d-4af8-ab1a-d33436d51a79">false</WS_KM>
    <TaxKeywordTaxHTField xmlns="1ce259dd-319d-4af8-ab1a-d33436d51a79">
      <Terms xmlns="http://schemas.microsoft.com/office/infopath/2007/PartnerControls"/>
    </TaxKeywordTaxHTField>
    <TaxCatchAll xmlns="1ce259dd-319d-4af8-ab1a-d33436d51a7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F6B60E-5FD6-4EAA-8A80-51648654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e259dd-319d-4af8-ab1a-d33436d51a79"/>
    <ds:schemaRef ds:uri="a2bbf84b-7995-483b-b1ac-e17ac313e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862F76-51FB-488C-9D77-1835CBBF4F59}">
  <ds:schemaRefs>
    <ds:schemaRef ds:uri="http://schemas.microsoft.com/office/2006/metadata/properties"/>
    <ds:schemaRef ds:uri="http://purl.org/dc/elements/1.1/"/>
    <ds:schemaRef ds:uri="a2bbf84b-7995-483b-b1ac-e17ac313ed6a"/>
    <ds:schemaRef ds:uri="http://schemas.microsoft.com/sharepoint/v3"/>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1ce259dd-319d-4af8-ab1a-d33436d51a79"/>
    <ds:schemaRef ds:uri="http://purl.org/dc/dcmitype/"/>
  </ds:schemaRefs>
</ds:datastoreItem>
</file>

<file path=customXml/itemProps3.xml><?xml version="1.0" encoding="utf-8"?>
<ds:datastoreItem xmlns:ds="http://schemas.openxmlformats.org/officeDocument/2006/customXml" ds:itemID="{2ACEC5E8-2F46-45D6-AC61-C40C628B8D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Versions</vt:lpstr>
      <vt:lpstr>Notice</vt:lpstr>
      <vt:lpstr>Consultation</vt:lpstr>
      <vt:lpstr>Soumission</vt:lpstr>
      <vt:lpstr>Contrat</vt:lpstr>
      <vt:lpstr>Structure publique</vt:lpstr>
      <vt:lpstr>Structure privée</vt:lpstr>
      <vt:lpstr>Pièce-Jointe</vt:lpstr>
      <vt:lpstr>Registre</vt:lpstr>
      <vt:lpstr>Notification</vt:lpstr>
      <vt:lpstr>Liste Enumération</vt:lpstr>
      <vt:lpstr>Règles de gestion</vt:lpstr>
      <vt:lpstr>Consultation!Zone_d_impression</vt:lpstr>
      <vt:lpstr>'Liste Enumération'!Zone_d_impression</vt:lpstr>
      <vt:lpstr>Notification!Zone_d_impression</vt:lpstr>
      <vt:lpstr>'Structure privée'!Zone_d_impression</vt:lpstr>
      <vt:lpstr>'Structure publique'!Zone_d_impression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cp:keywords/>
  <dc:description/>
  <cp:lastModifiedBy>THIBOUS Jean-François</cp:lastModifiedBy>
  <cp:revision/>
  <dcterms:created xsi:type="dcterms:W3CDTF">2019-12-18T13:22:28Z</dcterms:created>
  <dcterms:modified xsi:type="dcterms:W3CDTF">2021-08-12T13:32:02Z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0x0101009C805D3EE0CF6E4786DCC7170ACDE5F1</vt:lpwstr>
  </property>
  <property fmtid="{D5CDD505-2E9C-101B-9397-08002B2CF9AE}" pid="3" name="TaxKeyword">
    <vt:lpwstr/>
  </property>
  <property fmtid="{D5CDD505-2E9C-101B-9397-08002B2CF9AE}" pid="4" name="WSDocumentType">
    <vt:lpwstr/>
  </property>
</Properties>
</file>